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530"/>
  </bookViews>
  <sheets>
    <sheet name="TRAC Score" sheetId="8" r:id="rId1"/>
    <sheet name="Anti-Corruption Ranking" sheetId="14" r:id="rId2"/>
    <sheet name="Organisational Transparency Ran" sheetId="15" r:id="rId3"/>
    <sheet name="Domestic Financial Rank" sheetId="16" r:id="rId4"/>
    <sheet name="Gender Rank " sheetId="19" r:id="rId5"/>
    <sheet name="Country by Country Ranking" sheetId="35" r:id="rId6"/>
    <sheet name="Procurement Rank" sheetId="21" r:id="rId7"/>
    <sheet name="Industry Rank" sheetId="31" r:id="rId8"/>
    <sheet name="Anti-Corruption Reporting" sheetId="1" r:id="rId9"/>
    <sheet name="Anti Corruption - Data Sheet " sheetId="24" state="hidden" r:id="rId10"/>
    <sheet name="Organisational Transparency" sheetId="2" r:id="rId11"/>
    <sheet name="Domestic Financial Reporting " sheetId="3" r:id="rId12"/>
    <sheet name="Reporting on Gender" sheetId="5" r:id="rId13"/>
    <sheet name="Country by Country Reporting" sheetId="7" r:id="rId14"/>
    <sheet name="Reporting on Public Procurement" sheetId="6" r:id="rId15"/>
    <sheet name="Industry Wise Scores" sheetId="30" r:id="rId16"/>
    <sheet name="No. of Companies in Each Indust" sheetId="36" r:id="rId17"/>
    <sheet name="2021 vs. 22 Question Analysis" sheetId="32" r:id="rId18"/>
    <sheet name="Org. Transparency - Data Sheet" sheetId="25" r:id="rId19"/>
    <sheet name="Financial Reporting - Data Shee" sheetId="26" r:id="rId20"/>
    <sheet name="Gender - Data Sheet " sheetId="27" r:id="rId21"/>
    <sheet name="Country - Company Scores " sheetId="34" r:id="rId22"/>
    <sheet name="Procurement - Data Sheet " sheetId="29" state="hidden" r:id="rId23"/>
  </sheets>
  <definedNames>
    <definedName name="_xlnm._FilterDatabase" localSheetId="1" hidden="1">'Anti-Corruption Ranking'!$B$2:$E$102</definedName>
    <definedName name="_xlnm._FilterDatabase" localSheetId="8" hidden="1">'Anti-Corruption Reporting'!$C$4:$C$18</definedName>
    <definedName name="_xlnm._FilterDatabase" localSheetId="5" hidden="1">'Country by Country Ranking'!$B$3:$E$37</definedName>
    <definedName name="_xlnm._FilterDatabase" localSheetId="3" hidden="1">'Domestic Financial Rank'!$C$2:$E$2</definedName>
    <definedName name="_xlnm._FilterDatabase" localSheetId="4" hidden="1">'Gender Rank '!$C$2:$E$2</definedName>
    <definedName name="_xlnm._FilterDatabase" localSheetId="7" hidden="1">'Industry Rank'!$B$2:$I$24</definedName>
    <definedName name="_xlnm._FilterDatabase" localSheetId="15" hidden="1">'Industry Wise Scores'!$J$186:$J$187</definedName>
    <definedName name="_xlnm._FilterDatabase" localSheetId="16" hidden="1">'No. of Companies in Each Indust'!$B$2:$D$2</definedName>
    <definedName name="_xlnm._FilterDatabase" localSheetId="18" hidden="1">'Org. Transparency - Data Sheet'!$A$2:$L$104</definedName>
    <definedName name="_xlnm._FilterDatabase" localSheetId="2" hidden="1">'Organisational Transparency Ran'!$C$2:$E$2</definedName>
    <definedName name="_xlnm._FilterDatabase" localSheetId="6" hidden="1">'Procurement Rank'!$C$2:$E$2</definedName>
    <definedName name="_xlnm._FilterDatabase" localSheetId="0" hidden="1">'TRAC Score'!$B$3:$J$104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5" l="1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5" i="35"/>
  <c r="E4" i="35"/>
  <c r="M38" i="32" l="1"/>
  <c r="M39" i="32"/>
  <c r="M40" i="32"/>
  <c r="G38" i="32"/>
  <c r="G39" i="32"/>
  <c r="G40" i="32"/>
  <c r="E39" i="35"/>
  <c r="D39" i="35"/>
  <c r="D103" i="16" l="1"/>
  <c r="X10" i="7" l="1"/>
  <c r="X11" i="7"/>
  <c r="X19" i="7"/>
  <c r="X20" i="7"/>
  <c r="D340" i="34"/>
  <c r="H270" i="34"/>
  <c r="H272" i="34" s="1"/>
  <c r="G270" i="34"/>
  <c r="G272" i="34" s="1"/>
  <c r="F270" i="34"/>
  <c r="F272" i="34" s="1"/>
  <c r="E270" i="34"/>
  <c r="E272" i="34" s="1"/>
  <c r="D270" i="34"/>
  <c r="D272" i="34" s="1"/>
  <c r="H259" i="34"/>
  <c r="H261" i="34" s="1"/>
  <c r="G259" i="34"/>
  <c r="G261" i="34" s="1"/>
  <c r="F259" i="34"/>
  <c r="F261" i="34" s="1"/>
  <c r="E259" i="34"/>
  <c r="E261" i="34" s="1"/>
  <c r="D259" i="34"/>
  <c r="D261" i="34" s="1"/>
  <c r="H236" i="34"/>
  <c r="H238" i="34" s="1"/>
  <c r="G236" i="34"/>
  <c r="G238" i="34" s="1"/>
  <c r="F236" i="34"/>
  <c r="F238" i="34" s="1"/>
  <c r="E236" i="34"/>
  <c r="E238" i="34" s="1"/>
  <c r="D236" i="34"/>
  <c r="D238" i="34" s="1"/>
  <c r="D197" i="34"/>
  <c r="E197" i="34"/>
  <c r="F197" i="34"/>
  <c r="G197" i="34"/>
  <c r="H197" i="34"/>
  <c r="H162" i="34"/>
  <c r="H164" i="34" s="1"/>
  <c r="G162" i="34"/>
  <c r="G164" i="34" s="1"/>
  <c r="F162" i="34"/>
  <c r="F164" i="34" s="1"/>
  <c r="E162" i="34"/>
  <c r="E164" i="34" s="1"/>
  <c r="D162" i="34"/>
  <c r="D164" i="34" s="1"/>
  <c r="H123" i="34"/>
  <c r="H125" i="34" s="1"/>
  <c r="G123" i="34"/>
  <c r="G125" i="34" s="1"/>
  <c r="F123" i="34"/>
  <c r="F125" i="34" s="1"/>
  <c r="E123" i="34"/>
  <c r="E125" i="34" s="1"/>
  <c r="D123" i="34"/>
  <c r="D125" i="34" s="1"/>
  <c r="H51" i="34"/>
  <c r="H53" i="34" s="1"/>
  <c r="G51" i="34"/>
  <c r="G53" i="34" s="1"/>
  <c r="F51" i="34"/>
  <c r="F53" i="34" s="1"/>
  <c r="E51" i="34"/>
  <c r="E53" i="34" s="1"/>
  <c r="D51" i="34"/>
  <c r="D53" i="34" s="1"/>
  <c r="H42" i="34"/>
  <c r="H44" i="34" s="1"/>
  <c r="G42" i="34"/>
  <c r="G44" i="34" s="1"/>
  <c r="F42" i="34"/>
  <c r="F44" i="34" s="1"/>
  <c r="E42" i="34"/>
  <c r="E44" i="34" s="1"/>
  <c r="D42" i="34"/>
  <c r="D44" i="34" s="1"/>
  <c r="D273" i="34" l="1"/>
  <c r="D274" i="34" s="1"/>
  <c r="D262" i="34"/>
  <c r="D263" i="34" s="1"/>
  <c r="D239" i="34"/>
  <c r="D240" i="34" s="1"/>
  <c r="D165" i="34"/>
  <c r="D166" i="34" s="1"/>
  <c r="D126" i="34"/>
  <c r="D127" i="34" s="1"/>
  <c r="D54" i="34"/>
  <c r="D55" i="34" s="1"/>
  <c r="D45" i="34"/>
  <c r="D46" i="34" s="1"/>
  <c r="H412" i="34" l="1"/>
  <c r="H414" i="34" s="1"/>
  <c r="G412" i="34"/>
  <c r="G414" i="34" s="1"/>
  <c r="F412" i="34"/>
  <c r="F414" i="34" s="1"/>
  <c r="E412" i="34"/>
  <c r="E414" i="34" s="1"/>
  <c r="D412" i="34"/>
  <c r="D414" i="34" s="1"/>
  <c r="H402" i="34"/>
  <c r="H404" i="34" s="1"/>
  <c r="G402" i="34"/>
  <c r="G404" i="34" s="1"/>
  <c r="F402" i="34"/>
  <c r="F404" i="34" s="1"/>
  <c r="E402" i="34"/>
  <c r="E404" i="34" s="1"/>
  <c r="D402" i="34"/>
  <c r="D404" i="34" s="1"/>
  <c r="H393" i="34"/>
  <c r="H395" i="34" s="1"/>
  <c r="G393" i="34"/>
  <c r="G395" i="34" s="1"/>
  <c r="F393" i="34"/>
  <c r="F395" i="34" s="1"/>
  <c r="E393" i="34"/>
  <c r="E395" i="34" s="1"/>
  <c r="D393" i="34"/>
  <c r="D395" i="34" s="1"/>
  <c r="H383" i="34"/>
  <c r="H385" i="34" s="1"/>
  <c r="G383" i="34"/>
  <c r="G385" i="34" s="1"/>
  <c r="F383" i="34"/>
  <c r="F385" i="34" s="1"/>
  <c r="E383" i="34"/>
  <c r="E385" i="34" s="1"/>
  <c r="D383" i="34"/>
  <c r="D385" i="34" s="1"/>
  <c r="H374" i="34"/>
  <c r="H376" i="34" s="1"/>
  <c r="G374" i="34"/>
  <c r="G376" i="34" s="1"/>
  <c r="F374" i="34"/>
  <c r="F376" i="34" s="1"/>
  <c r="E374" i="34"/>
  <c r="E376" i="34" s="1"/>
  <c r="D374" i="34"/>
  <c r="D376" i="34" s="1"/>
  <c r="H365" i="34"/>
  <c r="H367" i="34" s="1"/>
  <c r="G365" i="34"/>
  <c r="G367" i="34" s="1"/>
  <c r="F365" i="34"/>
  <c r="F367" i="34" s="1"/>
  <c r="E365" i="34"/>
  <c r="E367" i="34" s="1"/>
  <c r="D365" i="34"/>
  <c r="D367" i="34" s="1"/>
  <c r="H355" i="34"/>
  <c r="H357" i="34" s="1"/>
  <c r="G355" i="34"/>
  <c r="G357" i="34" s="1"/>
  <c r="F355" i="34"/>
  <c r="F357" i="34" s="1"/>
  <c r="E355" i="34"/>
  <c r="E357" i="34" s="1"/>
  <c r="D355" i="34"/>
  <c r="D357" i="34" s="1"/>
  <c r="H340" i="34"/>
  <c r="H342" i="34" s="1"/>
  <c r="G340" i="34"/>
  <c r="G342" i="34" s="1"/>
  <c r="F340" i="34"/>
  <c r="F342" i="34" s="1"/>
  <c r="E340" i="34"/>
  <c r="E342" i="34" s="1"/>
  <c r="D342" i="34"/>
  <c r="H319" i="34"/>
  <c r="H321" i="34" s="1"/>
  <c r="G319" i="34"/>
  <c r="G321" i="34" s="1"/>
  <c r="F319" i="34"/>
  <c r="F321" i="34" s="1"/>
  <c r="E319" i="34"/>
  <c r="E321" i="34" s="1"/>
  <c r="D319" i="34"/>
  <c r="D321" i="34" s="1"/>
  <c r="H309" i="34"/>
  <c r="H311" i="34" s="1"/>
  <c r="G309" i="34"/>
  <c r="G311" i="34" s="1"/>
  <c r="F309" i="34"/>
  <c r="F311" i="34" s="1"/>
  <c r="E309" i="34"/>
  <c r="E311" i="34" s="1"/>
  <c r="D309" i="34"/>
  <c r="D311" i="34" s="1"/>
  <c r="H300" i="34"/>
  <c r="H302" i="34" s="1"/>
  <c r="G300" i="34"/>
  <c r="G302" i="34" s="1"/>
  <c r="F300" i="34"/>
  <c r="F302" i="34" s="1"/>
  <c r="E300" i="34"/>
  <c r="E302" i="34" s="1"/>
  <c r="D300" i="34"/>
  <c r="D302" i="34" s="1"/>
  <c r="H291" i="34"/>
  <c r="H293" i="34" s="1"/>
  <c r="G291" i="34"/>
  <c r="G293" i="34" s="1"/>
  <c r="F291" i="34"/>
  <c r="F293" i="34" s="1"/>
  <c r="E291" i="34"/>
  <c r="E293" i="34" s="1"/>
  <c r="D291" i="34"/>
  <c r="D293" i="34" s="1"/>
  <c r="H282" i="34"/>
  <c r="H284" i="34" s="1"/>
  <c r="G282" i="34"/>
  <c r="G284" i="34" s="1"/>
  <c r="F282" i="34"/>
  <c r="F284" i="34" s="1"/>
  <c r="E282" i="34"/>
  <c r="E284" i="34" s="1"/>
  <c r="D282" i="34"/>
  <c r="D284" i="34" s="1"/>
  <c r="H249" i="34"/>
  <c r="H251" i="34" s="1"/>
  <c r="G249" i="34"/>
  <c r="G251" i="34" s="1"/>
  <c r="F249" i="34"/>
  <c r="F251" i="34" s="1"/>
  <c r="E249" i="34"/>
  <c r="E251" i="34" s="1"/>
  <c r="D249" i="34"/>
  <c r="D251" i="34" s="1"/>
  <c r="G223" i="34"/>
  <c r="G225" i="34" s="1"/>
  <c r="F223" i="34"/>
  <c r="F225" i="34" s="1"/>
  <c r="E223" i="34"/>
  <c r="E225" i="34" s="1"/>
  <c r="D223" i="34"/>
  <c r="D225" i="34" s="1"/>
  <c r="H213" i="34"/>
  <c r="H215" i="34" s="1"/>
  <c r="G213" i="34"/>
  <c r="G215" i="34" s="1"/>
  <c r="F213" i="34"/>
  <c r="F215" i="34" s="1"/>
  <c r="E213" i="34"/>
  <c r="E215" i="34" s="1"/>
  <c r="D213" i="34"/>
  <c r="D215" i="34" s="1"/>
  <c r="H199" i="34"/>
  <c r="G199" i="34"/>
  <c r="F199" i="34"/>
  <c r="E199" i="34"/>
  <c r="D199" i="34"/>
  <c r="H153" i="34"/>
  <c r="H155" i="34" s="1"/>
  <c r="G153" i="34"/>
  <c r="G155" i="34" s="1"/>
  <c r="F153" i="34"/>
  <c r="F155" i="34" s="1"/>
  <c r="E153" i="34"/>
  <c r="E155" i="34" s="1"/>
  <c r="D153" i="34"/>
  <c r="D155" i="34" s="1"/>
  <c r="H143" i="34"/>
  <c r="H145" i="34" s="1"/>
  <c r="G143" i="34"/>
  <c r="G145" i="34" s="1"/>
  <c r="F143" i="34"/>
  <c r="F145" i="34" s="1"/>
  <c r="E143" i="34"/>
  <c r="E145" i="34" s="1"/>
  <c r="D143" i="34"/>
  <c r="D145" i="34" s="1"/>
  <c r="H114" i="34"/>
  <c r="H116" i="34" s="1"/>
  <c r="G114" i="34"/>
  <c r="G116" i="34" s="1"/>
  <c r="F114" i="34"/>
  <c r="F116" i="34" s="1"/>
  <c r="E114" i="34"/>
  <c r="E116" i="34" s="1"/>
  <c r="D114" i="34"/>
  <c r="D116" i="34" s="1"/>
  <c r="H104" i="34"/>
  <c r="H106" i="34" s="1"/>
  <c r="G104" i="34"/>
  <c r="G106" i="34" s="1"/>
  <c r="F104" i="34"/>
  <c r="F106" i="34" s="1"/>
  <c r="E104" i="34"/>
  <c r="E106" i="34" s="1"/>
  <c r="D104" i="34"/>
  <c r="D106" i="34" s="1"/>
  <c r="H91" i="34"/>
  <c r="H93" i="34" s="1"/>
  <c r="G91" i="34"/>
  <c r="G93" i="34" s="1"/>
  <c r="F91" i="34"/>
  <c r="F93" i="34" s="1"/>
  <c r="E91" i="34"/>
  <c r="E93" i="34" s="1"/>
  <c r="D91" i="34"/>
  <c r="D93" i="34" s="1"/>
  <c r="H78" i="34"/>
  <c r="H80" i="34" s="1"/>
  <c r="G78" i="34"/>
  <c r="G80" i="34" s="1"/>
  <c r="F78" i="34"/>
  <c r="F80" i="34" s="1"/>
  <c r="E78" i="34"/>
  <c r="E80" i="34" s="1"/>
  <c r="D78" i="34"/>
  <c r="D80" i="34" s="1"/>
  <c r="H65" i="34"/>
  <c r="H67" i="34" s="1"/>
  <c r="G65" i="34"/>
  <c r="G67" i="34" s="1"/>
  <c r="F65" i="34"/>
  <c r="F67" i="34" s="1"/>
  <c r="E65" i="34"/>
  <c r="E67" i="34" s="1"/>
  <c r="D65" i="34"/>
  <c r="D67" i="34" s="1"/>
  <c r="H33" i="34"/>
  <c r="H35" i="34" s="1"/>
  <c r="G33" i="34"/>
  <c r="G35" i="34" s="1"/>
  <c r="F33" i="34"/>
  <c r="F35" i="34" s="1"/>
  <c r="E33" i="34"/>
  <c r="E35" i="34" s="1"/>
  <c r="D33" i="34"/>
  <c r="D35" i="34" s="1"/>
  <c r="H17" i="34"/>
  <c r="H19" i="34" s="1"/>
  <c r="G17" i="34"/>
  <c r="G19" i="34" s="1"/>
  <c r="F17" i="34"/>
  <c r="F19" i="34" s="1"/>
  <c r="E17" i="34"/>
  <c r="E19" i="34" s="1"/>
  <c r="D17" i="34"/>
  <c r="D19" i="34" s="1"/>
  <c r="H5" i="34"/>
  <c r="H7" i="34" s="1"/>
  <c r="G5" i="34"/>
  <c r="G7" i="34" s="1"/>
  <c r="F5" i="34"/>
  <c r="F7" i="34" s="1"/>
  <c r="E5" i="34"/>
  <c r="E7" i="34" s="1"/>
  <c r="D5" i="34"/>
  <c r="D7" i="34" s="1"/>
  <c r="J124" i="30"/>
  <c r="I124" i="30"/>
  <c r="H124" i="30"/>
  <c r="G124" i="30"/>
  <c r="F124" i="30"/>
  <c r="E124" i="30"/>
  <c r="M37" i="32"/>
  <c r="G37" i="32"/>
  <c r="P35" i="32"/>
  <c r="P34" i="32"/>
  <c r="P33" i="32"/>
  <c r="P32" i="32"/>
  <c r="P31" i="32"/>
  <c r="M35" i="32"/>
  <c r="M34" i="32"/>
  <c r="M33" i="32"/>
  <c r="M32" i="32"/>
  <c r="M31" i="32"/>
  <c r="J35" i="32"/>
  <c r="G35" i="32"/>
  <c r="G34" i="32"/>
  <c r="G33" i="32"/>
  <c r="G32" i="32"/>
  <c r="G31" i="32"/>
  <c r="P26" i="32"/>
  <c r="P29" i="32"/>
  <c r="P28" i="32"/>
  <c r="P27" i="32"/>
  <c r="M29" i="32"/>
  <c r="M28" i="32"/>
  <c r="M27" i="32"/>
  <c r="M26" i="32"/>
  <c r="J29" i="32"/>
  <c r="J28" i="32"/>
  <c r="J27" i="32"/>
  <c r="J26" i="32"/>
  <c r="G27" i="32"/>
  <c r="G28" i="32"/>
  <c r="G29" i="32"/>
  <c r="P25" i="32"/>
  <c r="P24" i="32"/>
  <c r="P23" i="32"/>
  <c r="P22" i="32"/>
  <c r="M25" i="32"/>
  <c r="M24" i="32"/>
  <c r="M23" i="32"/>
  <c r="M22" i="32"/>
  <c r="J24" i="32"/>
  <c r="J23" i="32"/>
  <c r="J25" i="32"/>
  <c r="G26" i="32"/>
  <c r="G25" i="32"/>
  <c r="G24" i="32"/>
  <c r="G23" i="32"/>
  <c r="G22" i="32"/>
  <c r="H22" i="32" s="1"/>
  <c r="J22" i="32" s="1"/>
  <c r="M19" i="32"/>
  <c r="M18" i="32"/>
  <c r="M16" i="32"/>
  <c r="M14" i="32"/>
  <c r="M13" i="32"/>
  <c r="M12" i="32"/>
  <c r="M11" i="32"/>
  <c r="M10" i="32"/>
  <c r="M9" i="32"/>
  <c r="M8" i="32"/>
  <c r="M7" i="32"/>
  <c r="M6" i="32"/>
  <c r="M5" i="32"/>
  <c r="J18" i="32"/>
  <c r="J13" i="32"/>
  <c r="J12" i="32"/>
  <c r="J11" i="32"/>
  <c r="J10" i="32"/>
  <c r="J8" i="32"/>
  <c r="J7" i="32"/>
  <c r="J6" i="32"/>
  <c r="D405" i="34" l="1"/>
  <c r="D406" i="34" s="1"/>
  <c r="D94" i="34"/>
  <c r="D95" i="34" s="1"/>
  <c r="D68" i="34"/>
  <c r="D69" i="34" s="1"/>
  <c r="D107" i="34"/>
  <c r="D108" i="34" s="1"/>
  <c r="D117" i="34"/>
  <c r="D118" i="34" s="1"/>
  <c r="D146" i="34"/>
  <c r="D147" i="34" s="1"/>
  <c r="D156" i="34"/>
  <c r="D157" i="34" s="1"/>
  <c r="D200" i="34"/>
  <c r="D201" i="34" s="1"/>
  <c r="D216" i="34"/>
  <c r="D217" i="34" s="1"/>
  <c r="D226" i="34"/>
  <c r="D227" i="34" s="1"/>
  <c r="D252" i="34"/>
  <c r="D253" i="34" s="1"/>
  <c r="D285" i="34"/>
  <c r="D286" i="34" s="1"/>
  <c r="D294" i="34"/>
  <c r="D295" i="34" s="1"/>
  <c r="D303" i="34"/>
  <c r="D304" i="34" s="1"/>
  <c r="D312" i="34"/>
  <c r="D313" i="34" s="1"/>
  <c r="D322" i="34"/>
  <c r="D323" i="34" s="1"/>
  <c r="D343" i="34"/>
  <c r="D344" i="34" s="1"/>
  <c r="D358" i="34"/>
  <c r="D359" i="34" s="1"/>
  <c r="D368" i="34"/>
  <c r="D369" i="34" s="1"/>
  <c r="D377" i="34"/>
  <c r="D378" i="34" s="1"/>
  <c r="D386" i="34"/>
  <c r="D387" i="34" s="1"/>
  <c r="D396" i="34"/>
  <c r="D397" i="34" s="1"/>
  <c r="D415" i="34"/>
  <c r="D416" i="34" s="1"/>
  <c r="D36" i="34"/>
  <c r="D37" i="34" s="1"/>
  <c r="D20" i="34"/>
  <c r="D21" i="34" s="1"/>
  <c r="D8" i="34"/>
  <c r="D9" i="34" s="1"/>
  <c r="D81" i="34"/>
  <c r="D82" i="34" s="1"/>
  <c r="G6" i="32" l="1"/>
  <c r="G7" i="32"/>
  <c r="G5" i="32"/>
  <c r="G8" i="32"/>
  <c r="G9" i="32"/>
  <c r="G10" i="32"/>
  <c r="G11" i="32"/>
  <c r="G14" i="32"/>
  <c r="G16" i="32"/>
  <c r="G18" i="32"/>
  <c r="G19" i="32"/>
  <c r="E34" i="30" l="1"/>
  <c r="J188" i="30"/>
  <c r="I188" i="30"/>
  <c r="H188" i="30"/>
  <c r="G188" i="30"/>
  <c r="F188" i="30"/>
  <c r="E188" i="30"/>
  <c r="G182" i="30"/>
  <c r="F182" i="30"/>
  <c r="H182" i="30"/>
  <c r="J177" i="30"/>
  <c r="I177" i="30"/>
  <c r="H177" i="30"/>
  <c r="G177" i="30"/>
  <c r="F177" i="30"/>
  <c r="E177" i="30"/>
  <c r="J171" i="30"/>
  <c r="I171" i="30"/>
  <c r="H171" i="30"/>
  <c r="G171" i="30"/>
  <c r="F171" i="30"/>
  <c r="E171" i="30"/>
  <c r="J165" i="30"/>
  <c r="I165" i="30"/>
  <c r="H165" i="30"/>
  <c r="G165" i="30"/>
  <c r="F165" i="30"/>
  <c r="E165" i="30"/>
  <c r="G159" i="30"/>
  <c r="H159" i="30"/>
  <c r="E159" i="30"/>
  <c r="H154" i="30"/>
  <c r="G154" i="30"/>
  <c r="F154" i="30"/>
  <c r="J149" i="30"/>
  <c r="I149" i="30"/>
  <c r="H149" i="30"/>
  <c r="G149" i="30"/>
  <c r="F149" i="30"/>
  <c r="E149" i="30"/>
  <c r="H136" i="30"/>
  <c r="G136" i="30"/>
  <c r="J131" i="30"/>
  <c r="I131" i="30"/>
  <c r="H131" i="30"/>
  <c r="G131" i="30"/>
  <c r="F131" i="30"/>
  <c r="E131" i="30"/>
  <c r="E114" i="30"/>
  <c r="J114" i="30"/>
  <c r="I114" i="30"/>
  <c r="H114" i="30"/>
  <c r="G114" i="30"/>
  <c r="F114" i="30"/>
  <c r="E106" i="30"/>
  <c r="J106" i="30"/>
  <c r="I106" i="30"/>
  <c r="H106" i="30"/>
  <c r="G106" i="30"/>
  <c r="F106" i="30"/>
  <c r="J85" i="30"/>
  <c r="I85" i="30"/>
  <c r="H85" i="30"/>
  <c r="G85" i="30"/>
  <c r="F85" i="30"/>
  <c r="E85" i="30"/>
  <c r="J79" i="30"/>
  <c r="I79" i="30"/>
  <c r="H79" i="30"/>
  <c r="G79" i="30"/>
  <c r="F79" i="30"/>
  <c r="E79" i="30"/>
  <c r="J73" i="30"/>
  <c r="I73" i="30"/>
  <c r="F73" i="30"/>
  <c r="G73" i="30"/>
  <c r="H73" i="30"/>
  <c r="E73" i="30"/>
  <c r="J52" i="30"/>
  <c r="I52" i="30"/>
  <c r="H52" i="30"/>
  <c r="G52" i="30"/>
  <c r="F52" i="30"/>
  <c r="E52" i="30"/>
  <c r="J43" i="30"/>
  <c r="I43" i="30"/>
  <c r="H43" i="30"/>
  <c r="G43" i="30"/>
  <c r="F43" i="30"/>
  <c r="E43" i="30"/>
  <c r="J34" i="30"/>
  <c r="I34" i="30"/>
  <c r="F34" i="30"/>
  <c r="G34" i="30"/>
  <c r="H34" i="30"/>
  <c r="F18" i="30"/>
  <c r="G18" i="30"/>
  <c r="H18" i="30"/>
  <c r="I18" i="30"/>
  <c r="J18" i="30"/>
  <c r="E18" i="30"/>
  <c r="H5" i="30"/>
  <c r="I5" i="30"/>
  <c r="J5" i="30"/>
  <c r="G5" i="30"/>
  <c r="F5" i="30"/>
  <c r="E5" i="30"/>
  <c r="E182" i="30" l="1"/>
  <c r="J181" i="30"/>
  <c r="J182" i="30" s="1"/>
  <c r="I182" i="30"/>
  <c r="J159" i="30"/>
  <c r="I159" i="30"/>
  <c r="J154" i="30"/>
  <c r="E154" i="30"/>
  <c r="E136" i="30"/>
  <c r="J136" i="30"/>
  <c r="I136" i="30"/>
  <c r="I154" i="30" l="1"/>
  <c r="D25" i="21" l="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G103" i="29"/>
  <c r="F103" i="29"/>
  <c r="D9" i="21" s="1"/>
  <c r="E9" i="21" s="1"/>
  <c r="G102" i="29"/>
  <c r="F102" i="29"/>
  <c r="D8" i="21" s="1"/>
  <c r="E8" i="21" s="1"/>
  <c r="G101" i="29"/>
  <c r="F101" i="29"/>
  <c r="D7" i="21" s="1"/>
  <c r="E7" i="21" s="1"/>
  <c r="G100" i="29"/>
  <c r="F100" i="29"/>
  <c r="D6" i="21" s="1"/>
  <c r="E6" i="21" s="1"/>
  <c r="G97" i="29"/>
  <c r="F97" i="29"/>
  <c r="D24" i="21" s="1"/>
  <c r="E24" i="21" s="1"/>
  <c r="G89" i="29"/>
  <c r="F89" i="29"/>
  <c r="D5" i="21" s="1"/>
  <c r="E5" i="21" s="1"/>
  <c r="G78" i="29"/>
  <c r="F78" i="29"/>
  <c r="D4" i="21" s="1"/>
  <c r="E4" i="21" s="1"/>
  <c r="G76" i="29"/>
  <c r="F76" i="29"/>
  <c r="D23" i="21" s="1"/>
  <c r="E23" i="21" s="1"/>
  <c r="G66" i="29"/>
  <c r="F66" i="29"/>
  <c r="D22" i="21" s="1"/>
  <c r="E22" i="21" s="1"/>
  <c r="G58" i="29"/>
  <c r="F58" i="29"/>
  <c r="D21" i="21" s="1"/>
  <c r="E21" i="21" s="1"/>
  <c r="G54" i="29"/>
  <c r="F54" i="29"/>
  <c r="D3" i="21" s="1"/>
  <c r="G51" i="29"/>
  <c r="F51" i="29"/>
  <c r="D20" i="21" s="1"/>
  <c r="E20" i="21" s="1"/>
  <c r="G47" i="29"/>
  <c r="F47" i="29"/>
  <c r="D19" i="21" s="1"/>
  <c r="E19" i="21" s="1"/>
  <c r="G45" i="29"/>
  <c r="F45" i="29"/>
  <c r="D18" i="21" s="1"/>
  <c r="E18" i="21" s="1"/>
  <c r="G34" i="29"/>
  <c r="F34" i="29"/>
  <c r="D17" i="21" s="1"/>
  <c r="E17" i="21" s="1"/>
  <c r="G28" i="29"/>
  <c r="F28" i="29"/>
  <c r="D16" i="21" s="1"/>
  <c r="E16" i="21" s="1"/>
  <c r="G25" i="29"/>
  <c r="F25" i="29"/>
  <c r="D15" i="21" s="1"/>
  <c r="E15" i="21" s="1"/>
  <c r="G16" i="29"/>
  <c r="F16" i="29"/>
  <c r="D14" i="21" s="1"/>
  <c r="E14" i="21" s="1"/>
  <c r="G11" i="29"/>
  <c r="F11" i="29"/>
  <c r="D13" i="21" s="1"/>
  <c r="E13" i="21" s="1"/>
  <c r="G7" i="29"/>
  <c r="F7" i="29"/>
  <c r="D11" i="21" s="1"/>
  <c r="E11" i="21" s="1"/>
  <c r="G5" i="29"/>
  <c r="F5" i="29"/>
  <c r="D12" i="21" s="1"/>
  <c r="E12" i="21" s="1"/>
  <c r="G4" i="29"/>
  <c r="F4" i="29"/>
  <c r="D10" i="21" s="1"/>
  <c r="E10" i="21" s="1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E3" i="21" l="1"/>
  <c r="E103" i="21" s="1"/>
  <c r="D103" i="21"/>
  <c r="G103" i="27" l="1"/>
  <c r="F103" i="27"/>
  <c r="G102" i="27"/>
  <c r="F102" i="27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H103" i="26"/>
  <c r="G103" i="26"/>
  <c r="H102" i="26"/>
  <c r="G102" i="26"/>
  <c r="H101" i="26"/>
  <c r="G101" i="26"/>
  <c r="H100" i="26"/>
  <c r="G100" i="26"/>
  <c r="H99" i="26"/>
  <c r="G99" i="26"/>
  <c r="H98" i="26"/>
  <c r="G98" i="26"/>
  <c r="H97" i="26"/>
  <c r="G97" i="26"/>
  <c r="H96" i="26"/>
  <c r="G96" i="26"/>
  <c r="H95" i="26"/>
  <c r="G95" i="26"/>
  <c r="H94" i="26"/>
  <c r="G94" i="26"/>
  <c r="H93" i="26"/>
  <c r="G93" i="26"/>
  <c r="H92" i="26"/>
  <c r="G92" i="26"/>
  <c r="H91" i="26"/>
  <c r="G91" i="26"/>
  <c r="H90" i="26"/>
  <c r="G90" i="26"/>
  <c r="H89" i="26"/>
  <c r="G89" i="26"/>
  <c r="H88" i="26"/>
  <c r="G88" i="26"/>
  <c r="H87" i="26"/>
  <c r="G87" i="26"/>
  <c r="D102" i="16" s="1"/>
  <c r="E102" i="16" s="1"/>
  <c r="H86" i="26"/>
  <c r="G86" i="26"/>
  <c r="H85" i="26"/>
  <c r="G85" i="26"/>
  <c r="H84" i="26"/>
  <c r="G84" i="26"/>
  <c r="H83" i="26"/>
  <c r="G83" i="26"/>
  <c r="H82" i="26"/>
  <c r="G82" i="26"/>
  <c r="H81" i="26"/>
  <c r="G81" i="26"/>
  <c r="H80" i="26"/>
  <c r="G80" i="26"/>
  <c r="H79" i="26"/>
  <c r="G79" i="26"/>
  <c r="H78" i="26"/>
  <c r="G78" i="26"/>
  <c r="H77" i="26"/>
  <c r="G77" i="26"/>
  <c r="H76" i="26"/>
  <c r="G76" i="26"/>
  <c r="H75" i="26"/>
  <c r="G75" i="26"/>
  <c r="H74" i="26"/>
  <c r="G74" i="26"/>
  <c r="H73" i="26"/>
  <c r="G73" i="26"/>
  <c r="D101" i="16" s="1"/>
  <c r="E101" i="16" s="1"/>
  <c r="H72" i="26"/>
  <c r="G72" i="26"/>
  <c r="H71" i="26"/>
  <c r="G71" i="26"/>
  <c r="H70" i="26"/>
  <c r="G70" i="26"/>
  <c r="H69" i="26"/>
  <c r="G69" i="26"/>
  <c r="H68" i="26"/>
  <c r="G68" i="26"/>
  <c r="H67" i="26"/>
  <c r="G67" i="26"/>
  <c r="H66" i="26"/>
  <c r="G66" i="26"/>
  <c r="H65" i="26"/>
  <c r="G65" i="26"/>
  <c r="H64" i="26"/>
  <c r="G64" i="26"/>
  <c r="H63" i="26"/>
  <c r="G63" i="26"/>
  <c r="H62" i="26"/>
  <c r="G62" i="26"/>
  <c r="H61" i="26"/>
  <c r="G61" i="26"/>
  <c r="H60" i="26"/>
  <c r="G60" i="26"/>
  <c r="H59" i="26"/>
  <c r="G59" i="26"/>
  <c r="H58" i="26"/>
  <c r="G58" i="26"/>
  <c r="H57" i="26"/>
  <c r="G57" i="26"/>
  <c r="H56" i="26"/>
  <c r="G56" i="26"/>
  <c r="H55" i="26"/>
  <c r="G55" i="26"/>
  <c r="H54" i="26"/>
  <c r="G54" i="26"/>
  <c r="H53" i="26"/>
  <c r="G53" i="26"/>
  <c r="H52" i="26"/>
  <c r="G52" i="26"/>
  <c r="H51" i="26"/>
  <c r="G51" i="26"/>
  <c r="H50" i="26"/>
  <c r="G50" i="26"/>
  <c r="H49" i="26"/>
  <c r="G49" i="26"/>
  <c r="H48" i="26"/>
  <c r="G48" i="26"/>
  <c r="H47" i="26"/>
  <c r="G47" i="26"/>
  <c r="H46" i="26"/>
  <c r="G46" i="26"/>
  <c r="H45" i="26"/>
  <c r="G45" i="26"/>
  <c r="H44" i="26"/>
  <c r="G44" i="26"/>
  <c r="H43" i="26"/>
  <c r="G43" i="26"/>
  <c r="H42" i="26"/>
  <c r="G42" i="26"/>
  <c r="H41" i="26"/>
  <c r="G41" i="26"/>
  <c r="H40" i="26"/>
  <c r="G40" i="26"/>
  <c r="H39" i="26"/>
  <c r="G39" i="26"/>
  <c r="H38" i="26"/>
  <c r="G38" i="26"/>
  <c r="H37" i="26"/>
  <c r="G37" i="26"/>
  <c r="H36" i="26"/>
  <c r="G36" i="26"/>
  <c r="H35" i="26"/>
  <c r="G35" i="26"/>
  <c r="H34" i="26"/>
  <c r="G34" i="26"/>
  <c r="H33" i="26"/>
  <c r="G33" i="26"/>
  <c r="H32" i="26"/>
  <c r="G32" i="26"/>
  <c r="H31" i="26"/>
  <c r="G31" i="26"/>
  <c r="H30" i="26"/>
  <c r="G30" i="26"/>
  <c r="H29" i="26"/>
  <c r="G29" i="26"/>
  <c r="H28" i="26"/>
  <c r="G28" i="26"/>
  <c r="H27" i="26"/>
  <c r="G27" i="26"/>
  <c r="H26" i="26"/>
  <c r="G26" i="26"/>
  <c r="H25" i="26"/>
  <c r="G25" i="26"/>
  <c r="H24" i="26"/>
  <c r="G24" i="26"/>
  <c r="H23" i="26"/>
  <c r="G23" i="26"/>
  <c r="H22" i="26"/>
  <c r="G22" i="26"/>
  <c r="H21" i="26"/>
  <c r="G21" i="26"/>
  <c r="H20" i="26"/>
  <c r="G20" i="26"/>
  <c r="H19" i="26"/>
  <c r="G19" i="26"/>
  <c r="H18" i="26"/>
  <c r="G18" i="26"/>
  <c r="H17" i="26"/>
  <c r="G17" i="26"/>
  <c r="H16" i="26"/>
  <c r="G16" i="26"/>
  <c r="H15" i="26"/>
  <c r="G15" i="26"/>
  <c r="H14" i="26"/>
  <c r="G14" i="26"/>
  <c r="H13" i="26"/>
  <c r="G13" i="26"/>
  <c r="H12" i="26"/>
  <c r="G12" i="26"/>
  <c r="H11" i="26"/>
  <c r="G11" i="26"/>
  <c r="H10" i="26"/>
  <c r="G10" i="26"/>
  <c r="H9" i="26"/>
  <c r="G9" i="26"/>
  <c r="H8" i="26"/>
  <c r="G8" i="26"/>
  <c r="H7" i="26"/>
  <c r="G7" i="26"/>
  <c r="H6" i="26"/>
  <c r="G6" i="26"/>
  <c r="H5" i="26"/>
  <c r="G5" i="26"/>
  <c r="H4" i="26"/>
  <c r="G4" i="26"/>
  <c r="F33" i="8"/>
  <c r="F12" i="8"/>
  <c r="F84" i="8"/>
  <c r="F34" i="8"/>
  <c r="F28" i="8"/>
  <c r="F77" i="8"/>
  <c r="F98" i="8"/>
  <c r="F99" i="8"/>
  <c r="F90" i="8"/>
  <c r="F93" i="8"/>
  <c r="F94" i="8"/>
  <c r="F103" i="8"/>
  <c r="F18" i="8"/>
  <c r="F101" i="8"/>
  <c r="F100" i="8"/>
  <c r="F23" i="8"/>
  <c r="F25" i="8"/>
  <c r="F24" i="8"/>
  <c r="L104" i="25"/>
  <c r="K104" i="25"/>
  <c r="L103" i="25"/>
  <c r="K103" i="25"/>
  <c r="L102" i="25"/>
  <c r="K102" i="25"/>
  <c r="L101" i="25"/>
  <c r="K101" i="25"/>
  <c r="L100" i="25"/>
  <c r="K100" i="25"/>
  <c r="L99" i="25"/>
  <c r="K99" i="25"/>
  <c r="L98" i="25"/>
  <c r="K98" i="25"/>
  <c r="L97" i="25"/>
  <c r="K97" i="25"/>
  <c r="L94" i="25"/>
  <c r="K94" i="25"/>
  <c r="L93" i="25"/>
  <c r="K93" i="25"/>
  <c r="L92" i="25"/>
  <c r="K92" i="25"/>
  <c r="L91" i="25"/>
  <c r="K91" i="25"/>
  <c r="L90" i="25"/>
  <c r="K90" i="25"/>
  <c r="L88" i="25"/>
  <c r="K88" i="25"/>
  <c r="L87" i="25"/>
  <c r="K87" i="25"/>
  <c r="L85" i="25"/>
  <c r="K85" i="25"/>
  <c r="L84" i="25"/>
  <c r="K84" i="25"/>
  <c r="L83" i="25"/>
  <c r="K83" i="25"/>
  <c r="L82" i="25"/>
  <c r="K82" i="25"/>
  <c r="L81" i="25"/>
  <c r="K81" i="25"/>
  <c r="L80" i="25"/>
  <c r="K80" i="25"/>
  <c r="L79" i="25"/>
  <c r="K79" i="25"/>
  <c r="L77" i="25"/>
  <c r="K77" i="25"/>
  <c r="L76" i="25"/>
  <c r="K76" i="25"/>
  <c r="L73" i="25"/>
  <c r="K73" i="25"/>
  <c r="L72" i="25"/>
  <c r="K72" i="25"/>
  <c r="L71" i="25"/>
  <c r="K71" i="25"/>
  <c r="L70" i="25"/>
  <c r="K70" i="25"/>
  <c r="L69" i="25"/>
  <c r="K69" i="25"/>
  <c r="L68" i="25"/>
  <c r="K68" i="25"/>
  <c r="L67" i="25"/>
  <c r="K67" i="25"/>
  <c r="L63" i="25"/>
  <c r="K63" i="25"/>
  <c r="L62" i="25"/>
  <c r="K62" i="25"/>
  <c r="L61" i="25"/>
  <c r="K61" i="25"/>
  <c r="L60" i="25"/>
  <c r="K60" i="25"/>
  <c r="L59" i="25"/>
  <c r="K59" i="25"/>
  <c r="L58" i="25"/>
  <c r="K58" i="25"/>
  <c r="L57" i="25"/>
  <c r="K57" i="25"/>
  <c r="L56" i="25"/>
  <c r="K56" i="25"/>
  <c r="L55" i="25"/>
  <c r="K55" i="25"/>
  <c r="L54" i="25"/>
  <c r="K54" i="25"/>
  <c r="L52" i="25"/>
  <c r="K52" i="25"/>
  <c r="L51" i="25"/>
  <c r="K51" i="25"/>
  <c r="L50" i="25"/>
  <c r="K50" i="25"/>
  <c r="L49" i="25"/>
  <c r="K49" i="25"/>
  <c r="L48" i="25"/>
  <c r="K48" i="25"/>
  <c r="L47" i="25"/>
  <c r="K47" i="25"/>
  <c r="L46" i="25"/>
  <c r="K46" i="25"/>
  <c r="L45" i="25"/>
  <c r="K45" i="25"/>
  <c r="L44" i="25"/>
  <c r="K44" i="25"/>
  <c r="L41" i="25"/>
  <c r="K41" i="25"/>
  <c r="L40" i="25"/>
  <c r="K40" i="25"/>
  <c r="L39" i="25"/>
  <c r="K39" i="25"/>
  <c r="L38" i="25"/>
  <c r="K38" i="25"/>
  <c r="L37" i="25"/>
  <c r="K37" i="25"/>
  <c r="L35" i="25"/>
  <c r="K35" i="25"/>
  <c r="L34" i="25"/>
  <c r="K34" i="25"/>
  <c r="L33" i="25"/>
  <c r="K33" i="25"/>
  <c r="L32" i="25"/>
  <c r="K32" i="25"/>
  <c r="L30" i="25"/>
  <c r="K30" i="25"/>
  <c r="L27" i="25"/>
  <c r="K27" i="25"/>
  <c r="L26" i="25"/>
  <c r="K26" i="25"/>
  <c r="L25" i="25"/>
  <c r="K25" i="25"/>
  <c r="L24" i="25"/>
  <c r="K24" i="25"/>
  <c r="L23" i="25"/>
  <c r="K23" i="25"/>
  <c r="L22" i="25"/>
  <c r="K22" i="25"/>
  <c r="L21" i="25"/>
  <c r="K21" i="25"/>
  <c r="L20" i="25"/>
  <c r="K20" i="25"/>
  <c r="L19" i="25"/>
  <c r="K19" i="25"/>
  <c r="L18" i="25"/>
  <c r="K18" i="25"/>
  <c r="L17" i="25"/>
  <c r="K17" i="25"/>
  <c r="L16" i="25"/>
  <c r="K16" i="25"/>
  <c r="L15" i="25"/>
  <c r="K15" i="25"/>
  <c r="L14" i="25"/>
  <c r="K14" i="25"/>
  <c r="L13" i="25"/>
  <c r="K13" i="25"/>
  <c r="L12" i="25"/>
  <c r="K12" i="25"/>
  <c r="L11" i="25"/>
  <c r="K11" i="25"/>
  <c r="L9" i="25"/>
  <c r="K9" i="25"/>
  <c r="L8" i="25"/>
  <c r="K8" i="25"/>
  <c r="L7" i="25"/>
  <c r="K7" i="25"/>
  <c r="L6" i="25"/>
  <c r="K6" i="25"/>
  <c r="L5" i="25"/>
  <c r="K5" i="25"/>
  <c r="R103" i="24"/>
  <c r="Q103" i="24"/>
  <c r="R102" i="24"/>
  <c r="Q102" i="24"/>
  <c r="R101" i="24"/>
  <c r="Q101" i="24"/>
  <c r="R100" i="24"/>
  <c r="Q100" i="24"/>
  <c r="R99" i="24"/>
  <c r="Q99" i="24"/>
  <c r="R98" i="24"/>
  <c r="Q98" i="24"/>
  <c r="R97" i="24"/>
  <c r="Q97" i="24"/>
  <c r="R96" i="24"/>
  <c r="Q96" i="24"/>
  <c r="R95" i="24"/>
  <c r="Q95" i="24"/>
  <c r="R94" i="24"/>
  <c r="Q94" i="24"/>
  <c r="R93" i="24"/>
  <c r="Q93" i="24"/>
  <c r="R92" i="24"/>
  <c r="Q92" i="24"/>
  <c r="R91" i="24"/>
  <c r="Q91" i="24"/>
  <c r="R90" i="24"/>
  <c r="Q90" i="24"/>
  <c r="R89" i="24"/>
  <c r="Q89" i="24"/>
  <c r="R88" i="24"/>
  <c r="Q88" i="24"/>
  <c r="R87" i="24"/>
  <c r="Q87" i="24"/>
  <c r="R86" i="24"/>
  <c r="Q86" i="24"/>
  <c r="R85" i="24"/>
  <c r="Q85" i="24"/>
  <c r="R84" i="24"/>
  <c r="Q84" i="24"/>
  <c r="R83" i="24"/>
  <c r="Q83" i="24"/>
  <c r="R82" i="24"/>
  <c r="Q82" i="24"/>
  <c r="R81" i="24"/>
  <c r="Q81" i="24"/>
  <c r="R80" i="24"/>
  <c r="Q80" i="24"/>
  <c r="R79" i="24"/>
  <c r="Q79" i="24"/>
  <c r="R78" i="24"/>
  <c r="Q78" i="24"/>
  <c r="R77" i="24"/>
  <c r="Q77" i="24"/>
  <c r="R76" i="24"/>
  <c r="Q76" i="24"/>
  <c r="R75" i="24"/>
  <c r="Q75" i="24"/>
  <c r="R74" i="24"/>
  <c r="Q74" i="24"/>
  <c r="R73" i="24"/>
  <c r="Q73" i="24"/>
  <c r="R72" i="24"/>
  <c r="Q72" i="24"/>
  <c r="R71" i="24"/>
  <c r="Q71" i="24"/>
  <c r="R70" i="24"/>
  <c r="Q70" i="24"/>
  <c r="R69" i="24"/>
  <c r="Q69" i="24"/>
  <c r="R68" i="24"/>
  <c r="Q68" i="24"/>
  <c r="R67" i="24"/>
  <c r="Q67" i="24"/>
  <c r="R66" i="24"/>
  <c r="Q66" i="24"/>
  <c r="R65" i="24"/>
  <c r="Q65" i="24"/>
  <c r="R64" i="24"/>
  <c r="Q64" i="24"/>
  <c r="R63" i="24"/>
  <c r="Q63" i="24"/>
  <c r="R62" i="24"/>
  <c r="Q62" i="24"/>
  <c r="R61" i="24"/>
  <c r="Q61" i="24"/>
  <c r="R60" i="24"/>
  <c r="Q60" i="24"/>
  <c r="R59" i="24"/>
  <c r="Q59" i="24"/>
  <c r="R58" i="24"/>
  <c r="Q58" i="24"/>
  <c r="R57" i="24"/>
  <c r="Q57" i="24"/>
  <c r="R56" i="24"/>
  <c r="Q56" i="24"/>
  <c r="R55" i="24"/>
  <c r="Q55" i="24"/>
  <c r="R54" i="24"/>
  <c r="Q54" i="24"/>
  <c r="R53" i="24"/>
  <c r="Q53" i="24"/>
  <c r="R52" i="24"/>
  <c r="Q52" i="24"/>
  <c r="R51" i="24"/>
  <c r="Q51" i="24"/>
  <c r="R50" i="24"/>
  <c r="Q50" i="24"/>
  <c r="R49" i="24"/>
  <c r="Q49" i="24"/>
  <c r="R48" i="24"/>
  <c r="Q48" i="24"/>
  <c r="R47" i="24"/>
  <c r="Q47" i="24"/>
  <c r="R46" i="24"/>
  <c r="Q46" i="24"/>
  <c r="R45" i="24"/>
  <c r="Q45" i="24"/>
  <c r="R44" i="24"/>
  <c r="Q44" i="24"/>
  <c r="R43" i="24"/>
  <c r="Q43" i="24"/>
  <c r="R42" i="24"/>
  <c r="Q42" i="24"/>
  <c r="R41" i="24"/>
  <c r="Q41" i="24"/>
  <c r="R40" i="24"/>
  <c r="Q40" i="24"/>
  <c r="R39" i="24"/>
  <c r="Q39" i="24"/>
  <c r="R38" i="24"/>
  <c r="Q38" i="24"/>
  <c r="R37" i="24"/>
  <c r="Q37" i="24"/>
  <c r="R36" i="24"/>
  <c r="Q36" i="24"/>
  <c r="R35" i="24"/>
  <c r="Q35" i="24"/>
  <c r="R34" i="24"/>
  <c r="Q34" i="24"/>
  <c r="R33" i="24"/>
  <c r="Q33" i="24"/>
  <c r="R32" i="24"/>
  <c r="Q32" i="24"/>
  <c r="R31" i="24"/>
  <c r="Q31" i="24"/>
  <c r="R30" i="24"/>
  <c r="Q30" i="24"/>
  <c r="R29" i="24"/>
  <c r="Q29" i="24"/>
  <c r="R28" i="24"/>
  <c r="Q28" i="24"/>
  <c r="R27" i="24"/>
  <c r="Q27" i="24"/>
  <c r="R26" i="24"/>
  <c r="Q26" i="24"/>
  <c r="R25" i="24"/>
  <c r="Q25" i="24"/>
  <c r="R24" i="24"/>
  <c r="Q24" i="24"/>
  <c r="R23" i="24"/>
  <c r="Q23" i="24"/>
  <c r="R22" i="24"/>
  <c r="Q22" i="24"/>
  <c r="R21" i="24"/>
  <c r="Q21" i="24"/>
  <c r="R20" i="24"/>
  <c r="Q20" i="24"/>
  <c r="R19" i="24"/>
  <c r="Q19" i="24"/>
  <c r="R18" i="24"/>
  <c r="Q18" i="24"/>
  <c r="R17" i="24"/>
  <c r="Q17" i="24"/>
  <c r="R16" i="24"/>
  <c r="Q16" i="24"/>
  <c r="R15" i="24"/>
  <c r="Q15" i="24"/>
  <c r="R14" i="24"/>
  <c r="Q14" i="24"/>
  <c r="R13" i="24"/>
  <c r="Q13" i="24"/>
  <c r="R12" i="24"/>
  <c r="Q12" i="24"/>
  <c r="R11" i="24"/>
  <c r="Q11" i="24"/>
  <c r="R10" i="24"/>
  <c r="Q10" i="24"/>
  <c r="R9" i="24"/>
  <c r="Q9" i="24"/>
  <c r="R8" i="24"/>
  <c r="Q8" i="24"/>
  <c r="R7" i="24"/>
  <c r="Q7" i="24"/>
  <c r="R6" i="24"/>
  <c r="Q6" i="24"/>
  <c r="R5" i="24"/>
  <c r="Q5" i="24"/>
  <c r="R4" i="24"/>
  <c r="Q4" i="24"/>
  <c r="D15" i="14" l="1"/>
  <c r="E11" i="8"/>
  <c r="D52" i="14"/>
  <c r="E42" i="8"/>
  <c r="D36" i="14"/>
  <c r="E36" i="8"/>
  <c r="D22" i="14"/>
  <c r="E14" i="8"/>
  <c r="D28" i="14"/>
  <c r="E26" i="8"/>
  <c r="D30" i="14"/>
  <c r="E33" i="8"/>
  <c r="D79" i="14"/>
  <c r="E82" i="8"/>
  <c r="D96" i="14"/>
  <c r="E87" i="8"/>
  <c r="D23" i="14"/>
  <c r="E19" i="8"/>
  <c r="D62" i="14"/>
  <c r="E91" i="8"/>
  <c r="D63" i="14"/>
  <c r="E85" i="8"/>
  <c r="D80" i="14"/>
  <c r="E83" i="8"/>
  <c r="D64" i="14"/>
  <c r="E68" i="8"/>
  <c r="D74" i="14"/>
  <c r="E74" i="8"/>
  <c r="D81" i="14"/>
  <c r="E55" i="8"/>
  <c r="D82" i="14"/>
  <c r="E78" i="8"/>
  <c r="D20" i="14"/>
  <c r="E27" i="8"/>
  <c r="D97" i="14"/>
  <c r="E62" i="8"/>
  <c r="D53" i="14"/>
  <c r="E45" i="8"/>
  <c r="D98" i="14"/>
  <c r="E63" i="8"/>
  <c r="D99" i="14"/>
  <c r="E96" i="8"/>
  <c r="D37" i="14"/>
  <c r="E43" i="8"/>
  <c r="D65" i="14"/>
  <c r="E58" i="8"/>
  <c r="D10" i="14"/>
  <c r="E12" i="8"/>
  <c r="D47" i="14"/>
  <c r="E84" i="8"/>
  <c r="D48" i="14"/>
  <c r="E46" i="8"/>
  <c r="D34" i="14"/>
  <c r="E34" i="8"/>
  <c r="D8" i="14"/>
  <c r="E9" i="8"/>
  <c r="D75" i="14"/>
  <c r="E79" i="8"/>
  <c r="D12" i="14"/>
  <c r="E15" i="8"/>
  <c r="D3" i="14"/>
  <c r="E7" i="8"/>
  <c r="D17" i="14"/>
  <c r="E28" i="8"/>
  <c r="D6" i="14"/>
  <c r="E6" i="8"/>
  <c r="D38" i="14"/>
  <c r="E37" i="8"/>
  <c r="D83" i="14"/>
  <c r="E95" i="8"/>
  <c r="D84" i="14"/>
  <c r="E89" i="8"/>
  <c r="D31" i="14"/>
  <c r="E30" i="8"/>
  <c r="D76" i="14"/>
  <c r="E77" i="8"/>
  <c r="D85" i="14"/>
  <c r="E98" i="8"/>
  <c r="D66" i="14"/>
  <c r="E80" i="8"/>
  <c r="D24" i="14"/>
  <c r="E21" i="8"/>
  <c r="D32" i="14"/>
  <c r="E31" i="8"/>
  <c r="D39" i="14"/>
  <c r="E50" i="8"/>
  <c r="D46" i="14"/>
  <c r="E35" i="8"/>
  <c r="D26" i="14"/>
  <c r="E22" i="8"/>
  <c r="D13" i="14"/>
  <c r="E16" i="8"/>
  <c r="D49" i="14"/>
  <c r="E51" i="8"/>
  <c r="E118" i="30"/>
  <c r="D86" i="14"/>
  <c r="E66" i="8"/>
  <c r="D87" i="14"/>
  <c r="E99" i="8"/>
  <c r="D45" i="14"/>
  <c r="E44" i="8"/>
  <c r="D4" i="14"/>
  <c r="E4" i="8"/>
  <c r="D21" i="14"/>
  <c r="E13" i="8"/>
  <c r="D33" i="14"/>
  <c r="E54" i="8"/>
  <c r="D11" i="14"/>
  <c r="E10" i="8"/>
  <c r="D40" i="14"/>
  <c r="E40" i="8"/>
  <c r="D77" i="14"/>
  <c r="E56" i="8"/>
  <c r="D67" i="14"/>
  <c r="E57" i="8"/>
  <c r="D59" i="14"/>
  <c r="E53" i="8"/>
  <c r="D100" i="14"/>
  <c r="E97" i="8"/>
  <c r="D54" i="14"/>
  <c r="E90" i="8"/>
  <c r="D60" i="14"/>
  <c r="E93" i="8"/>
  <c r="D68" i="14"/>
  <c r="E94" i="8"/>
  <c r="D55" i="14"/>
  <c r="E75" i="8"/>
  <c r="D69" i="14"/>
  <c r="E72" i="8"/>
  <c r="D50" i="14"/>
  <c r="E47" i="8"/>
  <c r="D41" i="14"/>
  <c r="E59" i="8"/>
  <c r="D61" i="14"/>
  <c r="E60" i="8"/>
  <c r="D7" i="14"/>
  <c r="E8" i="8"/>
  <c r="D70" i="14"/>
  <c r="E67" i="8"/>
  <c r="E69" i="14" s="1"/>
  <c r="D101" i="14"/>
  <c r="E103" i="8"/>
  <c r="D14" i="14"/>
  <c r="E18" i="8"/>
  <c r="D56" i="14"/>
  <c r="E61" i="8"/>
  <c r="D42" i="14"/>
  <c r="E41" i="8"/>
  <c r="D102" i="14"/>
  <c r="E101" i="8"/>
  <c r="D88" i="14"/>
  <c r="E92" i="8"/>
  <c r="D89" i="14"/>
  <c r="E76" i="8"/>
  <c r="D90" i="14"/>
  <c r="E73" i="8"/>
  <c r="D91" i="14"/>
  <c r="E64" i="8"/>
  <c r="D16" i="14"/>
  <c r="E20" i="8"/>
  <c r="D71" i="14"/>
  <c r="E81" i="8"/>
  <c r="D27" i="14"/>
  <c r="E29" i="8"/>
  <c r="D92" i="14"/>
  <c r="E100" i="8"/>
  <c r="D51" i="14"/>
  <c r="E48" i="8"/>
  <c r="D93" i="14"/>
  <c r="E102" i="8"/>
  <c r="D18" i="14"/>
  <c r="E23" i="8"/>
  <c r="D43" i="14"/>
  <c r="E39" i="8"/>
  <c r="D72" i="14"/>
  <c r="E69" i="8"/>
  <c r="D5" i="14"/>
  <c r="E5" i="8"/>
  <c r="D73" i="14"/>
  <c r="E86" i="8"/>
  <c r="D94" i="14"/>
  <c r="E88" i="8"/>
  <c r="D25" i="14"/>
  <c r="E25" i="8"/>
  <c r="D19" i="14"/>
  <c r="E24" i="8"/>
  <c r="D9" i="14"/>
  <c r="E17" i="8"/>
  <c r="D29" i="14"/>
  <c r="E32" i="8"/>
  <c r="D44" i="14"/>
  <c r="E52" i="8"/>
  <c r="D57" i="14"/>
  <c r="E49" i="8"/>
  <c r="D78" i="14"/>
  <c r="E71" i="8"/>
  <c r="D95" i="14"/>
  <c r="E70" i="8"/>
  <c r="D35" i="14"/>
  <c r="E38" i="8"/>
  <c r="D58" i="14"/>
  <c r="E65" i="8"/>
  <c r="D3" i="15"/>
  <c r="F11" i="8"/>
  <c r="D4" i="15"/>
  <c r="E4" i="15" s="1"/>
  <c r="F42" i="8"/>
  <c r="D28" i="15"/>
  <c r="E28" i="15" s="1"/>
  <c r="F36" i="8"/>
  <c r="D5" i="15"/>
  <c r="E5" i="15" s="1"/>
  <c r="F14" i="8"/>
  <c r="D6" i="15"/>
  <c r="E6" i="15" s="1"/>
  <c r="F26" i="8"/>
  <c r="D43" i="15"/>
  <c r="E43" i="15" s="1"/>
  <c r="F82" i="8"/>
  <c r="D44" i="15"/>
  <c r="E44" i="15" s="1"/>
  <c r="F87" i="8"/>
  <c r="D7" i="15"/>
  <c r="E7" i="15" s="1"/>
  <c r="F19" i="8"/>
  <c r="D71" i="15"/>
  <c r="E71" i="15" s="1"/>
  <c r="F91" i="8"/>
  <c r="D45" i="15"/>
  <c r="E45" i="15" s="1"/>
  <c r="F85" i="8"/>
  <c r="D82" i="15"/>
  <c r="E82" i="15" s="1"/>
  <c r="F83" i="8"/>
  <c r="D64" i="15"/>
  <c r="E64" i="15" s="1"/>
  <c r="F68" i="8"/>
  <c r="D65" i="15"/>
  <c r="E65" i="15" s="1"/>
  <c r="F74" i="8"/>
  <c r="D29" i="15"/>
  <c r="E29" i="15" s="1"/>
  <c r="F55" i="8"/>
  <c r="D72" i="15"/>
  <c r="E72" i="15" s="1"/>
  <c r="F78" i="8"/>
  <c r="D46" i="15"/>
  <c r="E46" i="15" s="1"/>
  <c r="F27" i="8"/>
  <c r="D30" i="15"/>
  <c r="E30" i="15" s="1"/>
  <c r="F62" i="8"/>
  <c r="D8" i="15"/>
  <c r="E8" i="15" s="1"/>
  <c r="F45" i="8"/>
  <c r="D9" i="15"/>
  <c r="E9" i="15" s="1"/>
  <c r="F63" i="8"/>
  <c r="D73" i="15"/>
  <c r="E73" i="15" s="1"/>
  <c r="F96" i="8"/>
  <c r="D47" i="15"/>
  <c r="E47" i="15" s="1"/>
  <c r="F43" i="8"/>
  <c r="D10" i="15"/>
  <c r="E10" i="15" s="1"/>
  <c r="F58" i="8"/>
  <c r="D48" i="15"/>
  <c r="E48" i="15" s="1"/>
  <c r="F46" i="8"/>
  <c r="D11" i="15"/>
  <c r="E11" i="15" s="1"/>
  <c r="F9" i="8"/>
  <c r="D12" i="15"/>
  <c r="E12" i="15" s="1"/>
  <c r="F79" i="8"/>
  <c r="D49" i="15"/>
  <c r="E49" i="15" s="1"/>
  <c r="F15" i="8"/>
  <c r="D13" i="15"/>
  <c r="E13" i="15" s="1"/>
  <c r="F7" i="8"/>
  <c r="D14" i="15"/>
  <c r="E14" i="15" s="1"/>
  <c r="F6" i="8"/>
  <c r="D15" i="15"/>
  <c r="E15" i="15" s="1"/>
  <c r="F37" i="8"/>
  <c r="D74" i="15"/>
  <c r="E74" i="15" s="1"/>
  <c r="F95" i="8"/>
  <c r="D31" i="15"/>
  <c r="E31" i="15" s="1"/>
  <c r="F89" i="8"/>
  <c r="D41" i="15"/>
  <c r="E41" i="15" s="1"/>
  <c r="F30" i="8"/>
  <c r="D50" i="15"/>
  <c r="E50" i="15" s="1"/>
  <c r="F80" i="8"/>
  <c r="D32" i="15"/>
  <c r="E32" i="15" s="1"/>
  <c r="F21" i="8"/>
  <c r="D27" i="15"/>
  <c r="E27" i="15" s="1"/>
  <c r="F31" i="8"/>
  <c r="D75" i="15"/>
  <c r="E75" i="15" s="1"/>
  <c r="F50" i="8"/>
  <c r="D16" i="15"/>
  <c r="E16" i="15" s="1"/>
  <c r="F35" i="8"/>
  <c r="D17" i="15"/>
  <c r="E17" i="15" s="1"/>
  <c r="F22" i="8"/>
  <c r="D42" i="15"/>
  <c r="E42" i="15" s="1"/>
  <c r="F16" i="8"/>
  <c r="D51" i="15"/>
  <c r="E51" i="15" s="1"/>
  <c r="F51" i="8"/>
  <c r="F118" i="30"/>
  <c r="F119" i="30" s="1"/>
  <c r="D52" i="15"/>
  <c r="E52" i="15" s="1"/>
  <c r="F66" i="8"/>
  <c r="D33" i="15"/>
  <c r="E33" i="15" s="1"/>
  <c r="F44" i="8"/>
  <c r="D18" i="15"/>
  <c r="E18" i="15" s="1"/>
  <c r="F4" i="8"/>
  <c r="D19" i="15"/>
  <c r="E19" i="15" s="1"/>
  <c r="F13" i="8"/>
  <c r="D83" i="15"/>
  <c r="E83" i="15" s="1"/>
  <c r="F54" i="8"/>
  <c r="D34" i="15"/>
  <c r="E34" i="15" s="1"/>
  <c r="F10" i="8"/>
  <c r="D66" i="15"/>
  <c r="E66" i="15" s="1"/>
  <c r="F40" i="8"/>
  <c r="D20" i="15"/>
  <c r="E20" i="15" s="1"/>
  <c r="F56" i="8"/>
  <c r="D67" i="15"/>
  <c r="E67" i="15" s="1"/>
  <c r="F57" i="8"/>
  <c r="D35" i="15"/>
  <c r="E35" i="15" s="1"/>
  <c r="F53" i="8"/>
  <c r="D76" i="15"/>
  <c r="E76" i="15" s="1"/>
  <c r="F97" i="8"/>
  <c r="D62" i="15"/>
  <c r="E62" i="15" s="1"/>
  <c r="F75" i="8"/>
  <c r="D53" i="15"/>
  <c r="E53" i="15" s="1"/>
  <c r="F72" i="8"/>
  <c r="D36" i="15"/>
  <c r="E36" i="15" s="1"/>
  <c r="F47" i="8"/>
  <c r="D77" i="15"/>
  <c r="E77" i="15" s="1"/>
  <c r="F59" i="8"/>
  <c r="D78" i="15"/>
  <c r="E78" i="15" s="1"/>
  <c r="F60" i="8"/>
  <c r="D37" i="15"/>
  <c r="E37" i="15" s="1"/>
  <c r="F8" i="8"/>
  <c r="D54" i="15"/>
  <c r="E54" i="15" s="1"/>
  <c r="F67" i="8"/>
  <c r="D55" i="15"/>
  <c r="E55" i="15" s="1"/>
  <c r="F61" i="8"/>
  <c r="D38" i="15"/>
  <c r="E38" i="15" s="1"/>
  <c r="F41" i="8"/>
  <c r="D56" i="15"/>
  <c r="E56" i="15" s="1"/>
  <c r="F92" i="8"/>
  <c r="D68" i="15"/>
  <c r="E68" i="15" s="1"/>
  <c r="F76" i="8"/>
  <c r="D69" i="15"/>
  <c r="E69" i="15" s="1"/>
  <c r="F73" i="8"/>
  <c r="D57" i="15"/>
  <c r="E57" i="15" s="1"/>
  <c r="F64" i="8"/>
  <c r="D39" i="15"/>
  <c r="E39" i="15" s="1"/>
  <c r="F20" i="8"/>
  <c r="D58" i="15"/>
  <c r="E58" i="15" s="1"/>
  <c r="F81" i="8"/>
  <c r="D21" i="15"/>
  <c r="E21" i="15" s="1"/>
  <c r="F29" i="8"/>
  <c r="D63" i="15"/>
  <c r="E63" i="15" s="1"/>
  <c r="F48" i="8"/>
  <c r="D84" i="15"/>
  <c r="E84" i="15" s="1"/>
  <c r="F102" i="8"/>
  <c r="D40" i="15"/>
  <c r="E40" i="15" s="1"/>
  <c r="F39" i="8"/>
  <c r="D79" i="15"/>
  <c r="E79" i="15" s="1"/>
  <c r="F69" i="8"/>
  <c r="D22" i="15"/>
  <c r="E22" i="15" s="1"/>
  <c r="F5" i="8"/>
  <c r="D59" i="15"/>
  <c r="E59" i="15" s="1"/>
  <c r="F86" i="8"/>
  <c r="D60" i="15"/>
  <c r="E60" i="15" s="1"/>
  <c r="F88" i="8"/>
  <c r="D23" i="15"/>
  <c r="E23" i="15" s="1"/>
  <c r="F17" i="8"/>
  <c r="D24" i="15"/>
  <c r="E24" i="15" s="1"/>
  <c r="F32" i="8"/>
  <c r="D80" i="15"/>
  <c r="E80" i="15" s="1"/>
  <c r="F52" i="8"/>
  <c r="D61" i="15"/>
  <c r="E61" i="15" s="1"/>
  <c r="F49" i="8"/>
  <c r="D25" i="15"/>
  <c r="E25" i="15" s="1"/>
  <c r="F71" i="8"/>
  <c r="D26" i="15"/>
  <c r="E26" i="15" s="1"/>
  <c r="F70" i="8"/>
  <c r="D81" i="15"/>
  <c r="E81" i="15" s="1"/>
  <c r="F38" i="8"/>
  <c r="D70" i="15"/>
  <c r="E70" i="15" s="1"/>
  <c r="F65" i="8"/>
  <c r="D3" i="16"/>
  <c r="E3" i="16" s="1"/>
  <c r="G11" i="8"/>
  <c r="D80" i="16"/>
  <c r="E80" i="16" s="1"/>
  <c r="G42" i="8"/>
  <c r="D4" i="16"/>
  <c r="E4" i="16" s="1"/>
  <c r="G36" i="8"/>
  <c r="D5" i="16"/>
  <c r="E5" i="16" s="1"/>
  <c r="G14" i="8"/>
  <c r="D6" i="16"/>
  <c r="E6" i="16" s="1"/>
  <c r="G26" i="8"/>
  <c r="D7" i="16"/>
  <c r="E7" i="16" s="1"/>
  <c r="G33" i="8"/>
  <c r="D8" i="16"/>
  <c r="E8" i="16" s="1"/>
  <c r="G82" i="8"/>
  <c r="D81" i="16"/>
  <c r="E81" i="16" s="1"/>
  <c r="G87" i="8"/>
  <c r="D9" i="16"/>
  <c r="E9" i="16" s="1"/>
  <c r="G19" i="8"/>
  <c r="D10" i="16"/>
  <c r="E10" i="16" s="1"/>
  <c r="G91" i="8"/>
  <c r="D82" i="16"/>
  <c r="E82" i="16" s="1"/>
  <c r="G85" i="8"/>
  <c r="D11" i="16"/>
  <c r="E11" i="16" s="1"/>
  <c r="G83" i="8"/>
  <c r="D83" i="16"/>
  <c r="E83" i="16" s="1"/>
  <c r="G68" i="8"/>
  <c r="D12" i="16"/>
  <c r="E12" i="16" s="1"/>
  <c r="G74" i="8"/>
  <c r="D13" i="16"/>
  <c r="E13" i="16" s="1"/>
  <c r="G55" i="8"/>
  <c r="D84" i="16"/>
  <c r="E84" i="16" s="1"/>
  <c r="G78" i="8"/>
  <c r="D14" i="16"/>
  <c r="E14" i="16" s="1"/>
  <c r="G27" i="8"/>
  <c r="D15" i="16"/>
  <c r="E15" i="16" s="1"/>
  <c r="G62" i="8"/>
  <c r="D16" i="16"/>
  <c r="E16" i="16" s="1"/>
  <c r="G45" i="8"/>
  <c r="D17" i="16"/>
  <c r="E17" i="16" s="1"/>
  <c r="G63" i="8"/>
  <c r="D18" i="16"/>
  <c r="E18" i="16" s="1"/>
  <c r="G96" i="8"/>
  <c r="D19" i="16"/>
  <c r="E19" i="16" s="1"/>
  <c r="G43" i="8"/>
  <c r="D20" i="16"/>
  <c r="E20" i="16" s="1"/>
  <c r="G58" i="8"/>
  <c r="D85" i="16"/>
  <c r="E85" i="16" s="1"/>
  <c r="G12" i="8"/>
  <c r="D21" i="16"/>
  <c r="E21" i="16" s="1"/>
  <c r="G84" i="8"/>
  <c r="D86" i="16"/>
  <c r="E86" i="16" s="1"/>
  <c r="G46" i="8"/>
  <c r="D22" i="16"/>
  <c r="E22" i="16" s="1"/>
  <c r="G34" i="8"/>
  <c r="D23" i="16"/>
  <c r="E23" i="16" s="1"/>
  <c r="G9" i="8"/>
  <c r="D87" i="16"/>
  <c r="E87" i="16" s="1"/>
  <c r="G79" i="8"/>
  <c r="D88" i="16"/>
  <c r="E88" i="16" s="1"/>
  <c r="G15" i="8"/>
  <c r="D24" i="16"/>
  <c r="E24" i="16" s="1"/>
  <c r="G7" i="8"/>
  <c r="D25" i="16"/>
  <c r="E25" i="16" s="1"/>
  <c r="G28" i="8"/>
  <c r="D26" i="16"/>
  <c r="E26" i="16" s="1"/>
  <c r="G6" i="8"/>
  <c r="D27" i="16"/>
  <c r="E27" i="16" s="1"/>
  <c r="G37" i="8"/>
  <c r="D28" i="16"/>
  <c r="E28" i="16" s="1"/>
  <c r="G95" i="8"/>
  <c r="D29" i="16"/>
  <c r="E29" i="16" s="1"/>
  <c r="G89" i="8"/>
  <c r="D30" i="16"/>
  <c r="E30" i="16" s="1"/>
  <c r="G30" i="8"/>
  <c r="D89" i="16"/>
  <c r="E89" i="16" s="1"/>
  <c r="G77" i="8"/>
  <c r="D31" i="16"/>
  <c r="E31" i="16" s="1"/>
  <c r="G98" i="8"/>
  <c r="D32" i="16"/>
  <c r="E32" i="16" s="1"/>
  <c r="G80" i="8"/>
  <c r="D33" i="16"/>
  <c r="E33" i="16" s="1"/>
  <c r="G21" i="8"/>
  <c r="D34" i="16"/>
  <c r="E34" i="16" s="1"/>
  <c r="G31" i="8"/>
  <c r="D35" i="16"/>
  <c r="E35" i="16" s="1"/>
  <c r="G50" i="8"/>
  <c r="D36" i="16"/>
  <c r="E36" i="16" s="1"/>
  <c r="G35" i="8"/>
  <c r="D90" i="16"/>
  <c r="E90" i="16" s="1"/>
  <c r="G22" i="8"/>
  <c r="D37" i="16"/>
  <c r="E37" i="16" s="1"/>
  <c r="G16" i="8"/>
  <c r="D91" i="16"/>
  <c r="E91" i="16" s="1"/>
  <c r="G51" i="8"/>
  <c r="D38" i="16"/>
  <c r="E38" i="16" s="1"/>
  <c r="G118" i="30"/>
  <c r="G119" i="30" s="1"/>
  <c r="G66" i="8"/>
  <c r="D39" i="16"/>
  <c r="E39" i="16" s="1"/>
  <c r="G99" i="8"/>
  <c r="D40" i="16"/>
  <c r="E40" i="16" s="1"/>
  <c r="G44" i="8"/>
  <c r="D41" i="16"/>
  <c r="E41" i="16" s="1"/>
  <c r="G4" i="8"/>
  <c r="D42" i="16"/>
  <c r="E42" i="16" s="1"/>
  <c r="G13" i="8"/>
  <c r="D43" i="16"/>
  <c r="E43" i="16" s="1"/>
  <c r="G54" i="8"/>
  <c r="D44" i="16"/>
  <c r="E44" i="16" s="1"/>
  <c r="G10" i="8"/>
  <c r="D45" i="16"/>
  <c r="E45" i="16" s="1"/>
  <c r="G40" i="8"/>
  <c r="D92" i="16"/>
  <c r="E92" i="16" s="1"/>
  <c r="G56" i="8"/>
  <c r="D93" i="16"/>
  <c r="E93" i="16" s="1"/>
  <c r="G57" i="8"/>
  <c r="D46" i="16"/>
  <c r="E46" i="16" s="1"/>
  <c r="G53" i="8"/>
  <c r="D47" i="16"/>
  <c r="E47" i="16" s="1"/>
  <c r="G97" i="8"/>
  <c r="D48" i="16"/>
  <c r="E48" i="16" s="1"/>
  <c r="G90" i="8"/>
  <c r="D94" i="16"/>
  <c r="E94" i="16" s="1"/>
  <c r="G93" i="8"/>
  <c r="D49" i="16"/>
  <c r="E49" i="16" s="1"/>
  <c r="G94" i="8"/>
  <c r="D50" i="16"/>
  <c r="E50" i="16" s="1"/>
  <c r="G75" i="8"/>
  <c r="D51" i="16"/>
  <c r="E51" i="16" s="1"/>
  <c r="G72" i="8"/>
  <c r="D52" i="16"/>
  <c r="E52" i="16" s="1"/>
  <c r="G47" i="8"/>
  <c r="D53" i="16"/>
  <c r="E53" i="16" s="1"/>
  <c r="G59" i="8"/>
  <c r="D54" i="16"/>
  <c r="E54" i="16" s="1"/>
  <c r="G60" i="8"/>
  <c r="D55" i="16"/>
  <c r="E55" i="16" s="1"/>
  <c r="G8" i="8"/>
  <c r="D56" i="16"/>
  <c r="E56" i="16" s="1"/>
  <c r="G67" i="8"/>
  <c r="D57" i="16"/>
  <c r="E57" i="16" s="1"/>
  <c r="G18" i="8"/>
  <c r="D95" i="16"/>
  <c r="E95" i="16" s="1"/>
  <c r="G61" i="8"/>
  <c r="D58" i="16"/>
  <c r="E58" i="16" s="1"/>
  <c r="G41" i="8"/>
  <c r="D59" i="16"/>
  <c r="E59" i="16" s="1"/>
  <c r="G101" i="8"/>
  <c r="D60" i="16"/>
  <c r="E60" i="16" s="1"/>
  <c r="G92" i="8"/>
  <c r="D96" i="16"/>
  <c r="E96" i="16" s="1"/>
  <c r="G76" i="8"/>
  <c r="D61" i="16"/>
  <c r="E61" i="16" s="1"/>
  <c r="G73" i="8"/>
  <c r="D62" i="16"/>
  <c r="E62" i="16" s="1"/>
  <c r="G64" i="8"/>
  <c r="D63" i="16"/>
  <c r="E63" i="16" s="1"/>
  <c r="G20" i="8"/>
  <c r="D99" i="16"/>
  <c r="E99" i="16" s="1"/>
  <c r="G81" i="8"/>
  <c r="D64" i="16"/>
  <c r="E64" i="16" s="1"/>
  <c r="G29" i="8"/>
  <c r="D65" i="16"/>
  <c r="E65" i="16" s="1"/>
  <c r="G100" i="8"/>
  <c r="D66" i="16"/>
  <c r="E66" i="16" s="1"/>
  <c r="G48" i="8"/>
  <c r="D67" i="16"/>
  <c r="E67" i="16" s="1"/>
  <c r="G23" i="8"/>
  <c r="D68" i="16"/>
  <c r="E68" i="16" s="1"/>
  <c r="G39" i="8"/>
  <c r="D97" i="16"/>
  <c r="E97" i="16" s="1"/>
  <c r="G69" i="8"/>
  <c r="D69" i="16"/>
  <c r="E69" i="16" s="1"/>
  <c r="G5" i="8"/>
  <c r="D70" i="16"/>
  <c r="E70" i="16" s="1"/>
  <c r="G86" i="8"/>
  <c r="D71" i="16"/>
  <c r="E71" i="16" s="1"/>
  <c r="G88" i="8"/>
  <c r="D72" i="16"/>
  <c r="E72" i="16" s="1"/>
  <c r="G25" i="8"/>
  <c r="D73" i="16"/>
  <c r="E73" i="16" s="1"/>
  <c r="G24" i="8"/>
  <c r="D100" i="16"/>
  <c r="E100" i="16" s="1"/>
  <c r="G17" i="8"/>
  <c r="D74" i="16"/>
  <c r="E74" i="16" s="1"/>
  <c r="G32" i="8"/>
  <c r="D75" i="16"/>
  <c r="E75" i="16" s="1"/>
  <c r="G52" i="8"/>
  <c r="D76" i="16"/>
  <c r="E76" i="16" s="1"/>
  <c r="G49" i="8"/>
  <c r="D77" i="16"/>
  <c r="E77" i="16" s="1"/>
  <c r="G71" i="8"/>
  <c r="D98" i="16"/>
  <c r="E98" i="16" s="1"/>
  <c r="G70" i="8"/>
  <c r="D78" i="16"/>
  <c r="E78" i="16" s="1"/>
  <c r="G38" i="8"/>
  <c r="D79" i="16"/>
  <c r="E79" i="16" s="1"/>
  <c r="G65" i="8"/>
  <c r="D3" i="19"/>
  <c r="H11" i="8"/>
  <c r="D23" i="19"/>
  <c r="E23" i="19" s="1"/>
  <c r="H42" i="8"/>
  <c r="D49" i="19"/>
  <c r="E49" i="19" s="1"/>
  <c r="H36" i="8"/>
  <c r="D4" i="19"/>
  <c r="E4" i="19" s="1"/>
  <c r="H14" i="8"/>
  <c r="D5" i="19"/>
  <c r="E5" i="19" s="1"/>
  <c r="H26" i="8"/>
  <c r="D24" i="19"/>
  <c r="E24" i="19" s="1"/>
  <c r="H33" i="8"/>
  <c r="D75" i="19"/>
  <c r="E75" i="19" s="1"/>
  <c r="H82" i="8"/>
  <c r="D76" i="19"/>
  <c r="E76" i="19" s="1"/>
  <c r="H87" i="8"/>
  <c r="D6" i="19"/>
  <c r="E6" i="19" s="1"/>
  <c r="H19" i="8"/>
  <c r="D77" i="19"/>
  <c r="E77" i="19" s="1"/>
  <c r="H91" i="8"/>
  <c r="D78" i="19"/>
  <c r="E78" i="19" s="1"/>
  <c r="H85" i="8"/>
  <c r="D25" i="19"/>
  <c r="E25" i="19" s="1"/>
  <c r="H83" i="8"/>
  <c r="D50" i="19"/>
  <c r="E50" i="19" s="1"/>
  <c r="H68" i="8"/>
  <c r="D51" i="19"/>
  <c r="E51" i="19" s="1"/>
  <c r="H74" i="8"/>
  <c r="D52" i="19"/>
  <c r="E52" i="19" s="1"/>
  <c r="H55" i="8"/>
  <c r="D53" i="19"/>
  <c r="E53" i="19" s="1"/>
  <c r="H78" i="8"/>
  <c r="D26" i="19"/>
  <c r="E26" i="19" s="1"/>
  <c r="H27" i="8"/>
  <c r="D54" i="19"/>
  <c r="E54" i="19" s="1"/>
  <c r="H62" i="8"/>
  <c r="D55" i="19"/>
  <c r="E55" i="19" s="1"/>
  <c r="H45" i="8"/>
  <c r="D70" i="19"/>
  <c r="E70" i="19" s="1"/>
  <c r="H63" i="8"/>
  <c r="D79" i="19"/>
  <c r="E79" i="19" s="1"/>
  <c r="H96" i="8"/>
  <c r="D27" i="19"/>
  <c r="E27" i="19" s="1"/>
  <c r="H43" i="8"/>
  <c r="D80" i="19"/>
  <c r="E80" i="19" s="1"/>
  <c r="H58" i="8"/>
  <c r="D7" i="19"/>
  <c r="E7" i="19" s="1"/>
  <c r="H12" i="8"/>
  <c r="D81" i="19"/>
  <c r="E81" i="19" s="1"/>
  <c r="H84" i="8"/>
  <c r="D8" i="19"/>
  <c r="E8" i="19" s="1"/>
  <c r="H46" i="8"/>
  <c r="D9" i="19"/>
  <c r="E9" i="19" s="1"/>
  <c r="H34" i="8"/>
  <c r="D28" i="19"/>
  <c r="E28" i="19" s="1"/>
  <c r="H9" i="8"/>
  <c r="D82" i="19"/>
  <c r="E82" i="19" s="1"/>
  <c r="H79" i="8"/>
  <c r="D10" i="19"/>
  <c r="E10" i="19" s="1"/>
  <c r="H15" i="8"/>
  <c r="D29" i="19"/>
  <c r="E29" i="19" s="1"/>
  <c r="H7" i="8"/>
  <c r="D56" i="19"/>
  <c r="E56" i="19" s="1"/>
  <c r="H28" i="8"/>
  <c r="D11" i="19"/>
  <c r="E11" i="19" s="1"/>
  <c r="H6" i="8"/>
  <c r="D30" i="19"/>
  <c r="E30" i="19" s="1"/>
  <c r="H37" i="8"/>
  <c r="D83" i="19"/>
  <c r="E83" i="19" s="1"/>
  <c r="H95" i="8"/>
  <c r="D84" i="19"/>
  <c r="E84" i="19" s="1"/>
  <c r="H89" i="8"/>
  <c r="D12" i="19"/>
  <c r="E12" i="19" s="1"/>
  <c r="H30" i="8"/>
  <c r="D31" i="19"/>
  <c r="E31" i="19" s="1"/>
  <c r="H77" i="8"/>
  <c r="D85" i="19"/>
  <c r="E85" i="19" s="1"/>
  <c r="H98" i="8"/>
  <c r="D86" i="19"/>
  <c r="E86" i="19" s="1"/>
  <c r="H80" i="8"/>
  <c r="D13" i="19"/>
  <c r="E13" i="19" s="1"/>
  <c r="H21" i="8"/>
  <c r="D32" i="19"/>
  <c r="E32" i="19" s="1"/>
  <c r="H31" i="8"/>
  <c r="D57" i="19"/>
  <c r="E57" i="19" s="1"/>
  <c r="H50" i="8"/>
  <c r="D33" i="19"/>
  <c r="E33" i="19" s="1"/>
  <c r="H35" i="8"/>
  <c r="D14" i="19"/>
  <c r="E14" i="19" s="1"/>
  <c r="H22" i="8"/>
  <c r="D34" i="19"/>
  <c r="E34" i="19" s="1"/>
  <c r="H16" i="8"/>
  <c r="D35" i="19"/>
  <c r="E35" i="19" s="1"/>
  <c r="H51" i="8"/>
  <c r="D36" i="19"/>
  <c r="E36" i="19" s="1"/>
  <c r="H118" i="30"/>
  <c r="H119" i="30" s="1"/>
  <c r="H66" i="8"/>
  <c r="D87" i="19"/>
  <c r="E87" i="19" s="1"/>
  <c r="H99" i="8"/>
  <c r="D37" i="19"/>
  <c r="E37" i="19" s="1"/>
  <c r="H44" i="8"/>
  <c r="D15" i="19"/>
  <c r="E15" i="19" s="1"/>
  <c r="H4" i="8"/>
  <c r="D16" i="19"/>
  <c r="E16" i="19" s="1"/>
  <c r="H13" i="8"/>
  <c r="D88" i="19"/>
  <c r="E88" i="19" s="1"/>
  <c r="H54" i="8"/>
  <c r="D17" i="19"/>
  <c r="E17" i="19" s="1"/>
  <c r="H10" i="8"/>
  <c r="D18" i="19"/>
  <c r="E18" i="19" s="1"/>
  <c r="H40" i="8"/>
  <c r="D71" i="19"/>
  <c r="E71" i="19" s="1"/>
  <c r="H56" i="8"/>
  <c r="D38" i="19"/>
  <c r="E38" i="19" s="1"/>
  <c r="H57" i="8"/>
  <c r="D39" i="19"/>
  <c r="E39" i="19" s="1"/>
  <c r="H53" i="8"/>
  <c r="D89" i="19"/>
  <c r="E89" i="19" s="1"/>
  <c r="H97" i="8"/>
  <c r="D90" i="19"/>
  <c r="E90" i="19" s="1"/>
  <c r="H90" i="8"/>
  <c r="D91" i="19"/>
  <c r="E91" i="19" s="1"/>
  <c r="H93" i="8"/>
  <c r="D92" i="19"/>
  <c r="E92" i="19" s="1"/>
  <c r="H94" i="8"/>
  <c r="D93" i="19"/>
  <c r="E93" i="19" s="1"/>
  <c r="H75" i="8"/>
  <c r="D58" i="19"/>
  <c r="E58" i="19" s="1"/>
  <c r="H72" i="8"/>
  <c r="D59" i="19"/>
  <c r="E59" i="19" s="1"/>
  <c r="H47" i="8"/>
  <c r="D94" i="19"/>
  <c r="E94" i="19" s="1"/>
  <c r="H59" i="8"/>
  <c r="D40" i="19"/>
  <c r="E40" i="19" s="1"/>
  <c r="H60" i="8"/>
  <c r="D19" i="19"/>
  <c r="E19" i="19" s="1"/>
  <c r="H8" i="8"/>
  <c r="D60" i="19"/>
  <c r="E60" i="19" s="1"/>
  <c r="H67" i="8"/>
  <c r="D95" i="19"/>
  <c r="E95" i="19" s="1"/>
  <c r="H103" i="8"/>
  <c r="D61" i="19"/>
  <c r="E61" i="19" s="1"/>
  <c r="H18" i="8"/>
  <c r="D62" i="19"/>
  <c r="E62" i="19" s="1"/>
  <c r="H61" i="8"/>
  <c r="D41" i="19"/>
  <c r="E41" i="19" s="1"/>
  <c r="H41" i="8"/>
  <c r="D96" i="19"/>
  <c r="E96" i="19" s="1"/>
  <c r="H101" i="8"/>
  <c r="D97" i="19"/>
  <c r="E97" i="19" s="1"/>
  <c r="H92" i="8"/>
  <c r="D63" i="19"/>
  <c r="E63" i="19" s="1"/>
  <c r="H76" i="8"/>
  <c r="D64" i="19"/>
  <c r="E64" i="19" s="1"/>
  <c r="H73" i="8"/>
  <c r="D65" i="19"/>
  <c r="E65" i="19" s="1"/>
  <c r="H64" i="8"/>
  <c r="D66" i="19"/>
  <c r="E66" i="19" s="1"/>
  <c r="H20" i="8"/>
  <c r="D72" i="19"/>
  <c r="E72" i="19" s="1"/>
  <c r="H81" i="8"/>
  <c r="D42" i="19"/>
  <c r="E42" i="19" s="1"/>
  <c r="H29" i="8"/>
  <c r="D98" i="19"/>
  <c r="E98" i="19" s="1"/>
  <c r="H100" i="8"/>
  <c r="D43" i="19"/>
  <c r="E43" i="19" s="1"/>
  <c r="H48" i="8"/>
  <c r="D99" i="19"/>
  <c r="E99" i="19" s="1"/>
  <c r="H102" i="8"/>
  <c r="D44" i="19"/>
  <c r="E44" i="19" s="1"/>
  <c r="H23" i="8"/>
  <c r="D67" i="19"/>
  <c r="E67" i="19" s="1"/>
  <c r="H39" i="8"/>
  <c r="D45" i="19"/>
  <c r="E45" i="19" s="1"/>
  <c r="H69" i="8"/>
  <c r="D20" i="19"/>
  <c r="E20" i="19" s="1"/>
  <c r="H5" i="8"/>
  <c r="D100" i="19"/>
  <c r="E100" i="19" s="1"/>
  <c r="H86" i="8"/>
  <c r="D101" i="19"/>
  <c r="E101" i="19" s="1"/>
  <c r="H88" i="8"/>
  <c r="D21" i="19"/>
  <c r="E21" i="19" s="1"/>
  <c r="H25" i="8"/>
  <c r="D46" i="19"/>
  <c r="E46" i="19" s="1"/>
  <c r="H24" i="8"/>
  <c r="D68" i="19"/>
  <c r="E68" i="19" s="1"/>
  <c r="H17" i="8"/>
  <c r="D47" i="19"/>
  <c r="E47" i="19" s="1"/>
  <c r="H32" i="8"/>
  <c r="D69" i="19"/>
  <c r="E69" i="19" s="1"/>
  <c r="H52" i="8"/>
  <c r="D48" i="19"/>
  <c r="E48" i="19" s="1"/>
  <c r="H49" i="8"/>
  <c r="D73" i="19"/>
  <c r="E73" i="19" s="1"/>
  <c r="H71" i="8"/>
  <c r="D102" i="19"/>
  <c r="E102" i="19" s="1"/>
  <c r="H70" i="8"/>
  <c r="D22" i="19"/>
  <c r="E22" i="19" s="1"/>
  <c r="H38" i="8"/>
  <c r="D74" i="19"/>
  <c r="E74" i="19" s="1"/>
  <c r="H65" i="8"/>
  <c r="G102" i="8"/>
  <c r="G103" i="8"/>
  <c r="E15" i="14"/>
  <c r="E65" i="14"/>
  <c r="I86" i="8"/>
  <c r="J86" i="8" s="1"/>
  <c r="E51" i="14"/>
  <c r="I38" i="8"/>
  <c r="J38" i="8" s="1"/>
  <c r="E83" i="14"/>
  <c r="I25" i="8"/>
  <c r="J25" i="8" s="1"/>
  <c r="E37" i="14"/>
  <c r="I69" i="8"/>
  <c r="J69" i="8" s="1"/>
  <c r="E41" i="14"/>
  <c r="I20" i="8"/>
  <c r="J20" i="8" s="1"/>
  <c r="E20" i="14"/>
  <c r="I92" i="8"/>
  <c r="J92" i="8" s="1"/>
  <c r="E73" i="14"/>
  <c r="I60" i="8"/>
  <c r="J60" i="8" s="1"/>
  <c r="E67" i="14"/>
  <c r="I75" i="8"/>
  <c r="J75" i="8" s="1"/>
  <c r="E56" i="14"/>
  <c r="I97" i="8"/>
  <c r="J97" i="8" s="1"/>
  <c r="E29" i="14"/>
  <c r="I40" i="8"/>
  <c r="J40" i="8" s="1"/>
  <c r="E31" i="14"/>
  <c r="I51" i="8"/>
  <c r="J51" i="8" s="1"/>
  <c r="E86" i="14"/>
  <c r="I50" i="8"/>
  <c r="J50" i="8" s="1"/>
  <c r="E49" i="14"/>
  <c r="I95" i="8"/>
  <c r="J95" i="8" s="1"/>
  <c r="E19" i="14"/>
  <c r="I34" i="8"/>
  <c r="J34" i="8" s="1"/>
  <c r="I58" i="8"/>
  <c r="J58" i="8" s="1"/>
  <c r="E40" i="14"/>
  <c r="I55" i="8"/>
  <c r="J55" i="8" s="1"/>
  <c r="E21" i="14"/>
  <c r="I85" i="8"/>
  <c r="J85" i="8" s="1"/>
  <c r="E92" i="14"/>
  <c r="I36" i="8"/>
  <c r="J36" i="8" s="1"/>
  <c r="E6" i="14"/>
  <c r="I70" i="8"/>
  <c r="J70" i="8" s="1"/>
  <c r="E61" i="14"/>
  <c r="I32" i="8"/>
  <c r="J32" i="8" s="1"/>
  <c r="E75" i="14"/>
  <c r="I88" i="8"/>
  <c r="J88" i="8" s="1"/>
  <c r="E18" i="14"/>
  <c r="I39" i="8"/>
  <c r="J39" i="8" s="1"/>
  <c r="E84" i="14"/>
  <c r="I100" i="8"/>
  <c r="J100" i="8" s="1"/>
  <c r="E78" i="14"/>
  <c r="I64" i="8"/>
  <c r="J64" i="8" s="1"/>
  <c r="E60" i="14"/>
  <c r="I101" i="8"/>
  <c r="J101" i="8" s="1"/>
  <c r="E95" i="14"/>
  <c r="I103" i="8"/>
  <c r="J103" i="8" s="1"/>
  <c r="E58" i="14"/>
  <c r="I59" i="8"/>
  <c r="J59" i="8" s="1"/>
  <c r="E77" i="14"/>
  <c r="I94" i="8"/>
  <c r="J94" i="8" s="1"/>
  <c r="E25" i="14"/>
  <c r="I53" i="8"/>
  <c r="J53" i="8" s="1"/>
  <c r="E45" i="14"/>
  <c r="I10" i="8"/>
  <c r="J10" i="8" s="1"/>
  <c r="E79" i="14"/>
  <c r="I44" i="8"/>
  <c r="J44" i="8" s="1"/>
  <c r="E24" i="14"/>
  <c r="I16" i="8"/>
  <c r="J16" i="8" s="1"/>
  <c r="E64" i="14"/>
  <c r="I31" i="8"/>
  <c r="J31" i="8" s="1"/>
  <c r="E8" i="14"/>
  <c r="I77" i="8"/>
  <c r="J77" i="8" s="1"/>
  <c r="E102" i="14"/>
  <c r="I37" i="8"/>
  <c r="J37" i="8" s="1"/>
  <c r="E38" i="14"/>
  <c r="I15" i="8"/>
  <c r="J15" i="8" s="1"/>
  <c r="E80" i="14"/>
  <c r="I46" i="8"/>
  <c r="J46" i="8" s="1"/>
  <c r="E39" i="14"/>
  <c r="I43" i="8"/>
  <c r="J43" i="8" s="1"/>
  <c r="E66" i="14"/>
  <c r="I62" i="8"/>
  <c r="J62" i="8" s="1"/>
  <c r="E100" i="14"/>
  <c r="I74" i="8"/>
  <c r="J74" i="8" s="1"/>
  <c r="E14" i="14"/>
  <c r="I91" i="8"/>
  <c r="J91" i="8" s="1"/>
  <c r="E5" i="14"/>
  <c r="I33" i="8"/>
  <c r="J33" i="8" s="1"/>
  <c r="E12" i="14"/>
  <c r="I42" i="8"/>
  <c r="J42" i="8" s="1"/>
  <c r="E85" i="14"/>
  <c r="I71" i="8"/>
  <c r="J71" i="8" s="1"/>
  <c r="E7" i="14"/>
  <c r="I23" i="8"/>
  <c r="J23" i="8" s="1"/>
  <c r="E98" i="14"/>
  <c r="I93" i="8"/>
  <c r="J93" i="8" s="1"/>
  <c r="E94" i="14"/>
  <c r="I54" i="8"/>
  <c r="J54" i="8" s="1"/>
  <c r="E4" i="14"/>
  <c r="I99" i="8"/>
  <c r="J99" i="8" s="1"/>
  <c r="E57" i="14"/>
  <c r="I21" i="8"/>
  <c r="J21" i="8" s="1"/>
  <c r="E97" i="14"/>
  <c r="I30" i="8"/>
  <c r="J30" i="8" s="1"/>
  <c r="E34" i="14"/>
  <c r="I79" i="8"/>
  <c r="J79" i="8" s="1"/>
  <c r="E89" i="14"/>
  <c r="I84" i="8"/>
  <c r="J84" i="8" s="1"/>
  <c r="E27" i="14"/>
  <c r="I27" i="8"/>
  <c r="J27" i="8" s="1"/>
  <c r="E10" i="14"/>
  <c r="I68" i="8"/>
  <c r="J68" i="8" s="1"/>
  <c r="E50" i="14"/>
  <c r="I17" i="8"/>
  <c r="J17" i="8" s="1"/>
  <c r="E74" i="14"/>
  <c r="I29" i="8"/>
  <c r="J29" i="8" s="1"/>
  <c r="E48" i="14"/>
  <c r="I73" i="8"/>
  <c r="J73" i="8" s="1"/>
  <c r="E101" i="14"/>
  <c r="I41" i="8"/>
  <c r="J41" i="8" s="1"/>
  <c r="E76" i="14"/>
  <c r="I47" i="8"/>
  <c r="J47" i="8" s="1"/>
  <c r="E46" i="14"/>
  <c r="I57" i="8"/>
  <c r="J57" i="8" s="1"/>
  <c r="E11" i="14"/>
  <c r="I22" i="8"/>
  <c r="J22" i="8" s="1"/>
  <c r="E53" i="14"/>
  <c r="I6" i="8"/>
  <c r="J6" i="8" s="1"/>
  <c r="E36" i="14"/>
  <c r="I96" i="8"/>
  <c r="J96" i="8" s="1"/>
  <c r="E9" i="14"/>
  <c r="I19" i="8"/>
  <c r="J19" i="8" s="1"/>
  <c r="E82" i="14"/>
  <c r="I65" i="8"/>
  <c r="J65" i="8" s="1"/>
  <c r="E68" i="14"/>
  <c r="I49" i="8"/>
  <c r="J49" i="8" s="1"/>
  <c r="E13" i="14"/>
  <c r="I24" i="8"/>
  <c r="J24" i="8" s="1"/>
  <c r="E99" i="14"/>
  <c r="I5" i="8"/>
  <c r="J5" i="8" s="1"/>
  <c r="E52" i="14"/>
  <c r="I102" i="8"/>
  <c r="J102" i="8" s="1"/>
  <c r="E35" i="14"/>
  <c r="I81" i="8"/>
  <c r="J81" i="8" s="1"/>
  <c r="E91" i="14"/>
  <c r="I76" i="8"/>
  <c r="J76" i="8" s="1"/>
  <c r="E42" i="14"/>
  <c r="I61" i="8"/>
  <c r="J61" i="8" s="1"/>
  <c r="E59" i="14"/>
  <c r="I8" i="8"/>
  <c r="J8" i="8" s="1"/>
  <c r="E28" i="14"/>
  <c r="I72" i="8"/>
  <c r="J72" i="8" s="1"/>
  <c r="E70" i="14"/>
  <c r="I90" i="8"/>
  <c r="J90" i="8" s="1"/>
  <c r="E72" i="14"/>
  <c r="I56" i="8"/>
  <c r="J56" i="8" s="1"/>
  <c r="E33" i="14"/>
  <c r="I13" i="8"/>
  <c r="J13" i="8" s="1"/>
  <c r="E62" i="14"/>
  <c r="I66" i="8"/>
  <c r="J66" i="8" s="1"/>
  <c r="E55" i="14"/>
  <c r="I35" i="8"/>
  <c r="J35" i="8" s="1"/>
  <c r="E17" i="14"/>
  <c r="I80" i="8"/>
  <c r="J80" i="8" s="1"/>
  <c r="E90" i="14"/>
  <c r="I89" i="8"/>
  <c r="J89" i="8" s="1"/>
  <c r="E43" i="14"/>
  <c r="I28" i="8"/>
  <c r="J28" i="8" s="1"/>
  <c r="E47" i="14"/>
  <c r="I9" i="8"/>
  <c r="J9" i="8" s="1"/>
  <c r="E30" i="14"/>
  <c r="I12" i="8"/>
  <c r="J12" i="8" s="1"/>
  <c r="E23" i="14"/>
  <c r="I63" i="8"/>
  <c r="J63" i="8" s="1"/>
  <c r="E54" i="14"/>
  <c r="I78" i="8"/>
  <c r="J78" i="8" s="1"/>
  <c r="E88" i="14"/>
  <c r="I83" i="8"/>
  <c r="J83" i="8" s="1"/>
  <c r="E71" i="14"/>
  <c r="I87" i="8"/>
  <c r="J87" i="8" s="1"/>
  <c r="E93" i="14"/>
  <c r="I14" i="8"/>
  <c r="J14" i="8" s="1"/>
  <c r="E63" i="14"/>
  <c r="I11" i="8"/>
  <c r="J11" i="8" s="1"/>
  <c r="E96" i="14"/>
  <c r="I52" i="8"/>
  <c r="J52" i="8" s="1"/>
  <c r="E87" i="14"/>
  <c r="I48" i="8"/>
  <c r="J48" i="8" s="1"/>
  <c r="E26" i="14"/>
  <c r="I18" i="8"/>
  <c r="J18" i="8" s="1"/>
  <c r="E81" i="14"/>
  <c r="I98" i="8"/>
  <c r="J98" i="8" s="1"/>
  <c r="E44" i="14"/>
  <c r="I7" i="8"/>
  <c r="J7" i="8" s="1"/>
  <c r="E22" i="14"/>
  <c r="I45" i="8"/>
  <c r="J45" i="8" s="1"/>
  <c r="E32" i="14"/>
  <c r="I82" i="8"/>
  <c r="J82" i="8" s="1"/>
  <c r="E16" i="14"/>
  <c r="I67" i="8"/>
  <c r="J67" i="8" s="1"/>
  <c r="I4" i="8"/>
  <c r="E104" i="8"/>
  <c r="F104" i="8"/>
  <c r="G104" i="8"/>
  <c r="H104" i="8"/>
  <c r="I26" i="8"/>
  <c r="J26" i="8" s="1"/>
  <c r="D103" i="19" l="1"/>
  <c r="E3" i="19"/>
  <c r="E103" i="19" s="1"/>
  <c r="E103" i="16"/>
  <c r="E3" i="15"/>
  <c r="E103" i="15" s="1"/>
  <c r="D103" i="15"/>
  <c r="I118" i="30"/>
  <c r="E119" i="30"/>
  <c r="D103" i="14"/>
  <c r="E3" i="14"/>
  <c r="E103" i="14" s="1"/>
  <c r="J4" i="8"/>
  <c r="I104" i="8"/>
  <c r="J104" i="8" s="1"/>
  <c r="J118" i="30" l="1"/>
  <c r="J119" i="30" s="1"/>
  <c r="I119" i="30"/>
  <c r="CN13" i="2"/>
  <c r="CN14" i="2"/>
  <c r="BJ13" i="2" l="1"/>
  <c r="BJ14" i="2"/>
  <c r="AH20" i="1" l="1"/>
  <c r="D20" i="1"/>
  <c r="CO8" i="5"/>
  <c r="CO9" i="5"/>
  <c r="AI8" i="5"/>
  <c r="AI9" i="5"/>
  <c r="AB8" i="5" l="1"/>
  <c r="AB9" i="5"/>
  <c r="AV19" i="1" l="1"/>
  <c r="AV20" i="1"/>
  <c r="AB9" i="3"/>
  <c r="AB10" i="3"/>
  <c r="AC13" i="2"/>
  <c r="AC14" i="2"/>
  <c r="CR19" i="1"/>
  <c r="CR20" i="1"/>
  <c r="AC19" i="1"/>
  <c r="AC20" i="1"/>
  <c r="CT8" i="5"/>
  <c r="CT9" i="5"/>
  <c r="CT9" i="3"/>
  <c r="CT10" i="3"/>
  <c r="CU13" i="2"/>
  <c r="CU14" i="2"/>
  <c r="CU19" i="1"/>
  <c r="CU20" i="1"/>
  <c r="CQ8" i="5"/>
  <c r="CQ9" i="5"/>
  <c r="CQ9" i="3"/>
  <c r="CQ10" i="3"/>
  <c r="CR13" i="2"/>
  <c r="CR14" i="2"/>
  <c r="CP8" i="5"/>
  <c r="CP9" i="5"/>
  <c r="CP9" i="3"/>
  <c r="CP10" i="3"/>
  <c r="CQ19" i="1"/>
  <c r="CQ20" i="1"/>
  <c r="CL8" i="5"/>
  <c r="CL9" i="5"/>
  <c r="W19" i="7"/>
  <c r="W20" i="7"/>
  <c r="W10" i="7"/>
  <c r="W11" i="7"/>
  <c r="CL9" i="3"/>
  <c r="CL10" i="3"/>
  <c r="CM13" i="2"/>
  <c r="CM14" i="2"/>
  <c r="CM19" i="1"/>
  <c r="CM20" i="1"/>
  <c r="CI8" i="5"/>
  <c r="CI9" i="5"/>
  <c r="CI9" i="3"/>
  <c r="CI10" i="3"/>
  <c r="CJ19" i="1"/>
  <c r="CJ20" i="1"/>
  <c r="CH8" i="5"/>
  <c r="CH9" i="5"/>
  <c r="CH9" i="3"/>
  <c r="CH10" i="3"/>
  <c r="CI13" i="2"/>
  <c r="CI14" i="2"/>
  <c r="CI19" i="1"/>
  <c r="CI20" i="1"/>
  <c r="CE8" i="5"/>
  <c r="CE9" i="5"/>
  <c r="CE9" i="3"/>
  <c r="CE10" i="3"/>
  <c r="CF13" i="2"/>
  <c r="CF14" i="2"/>
  <c r="CF19" i="1"/>
  <c r="CF20" i="1"/>
  <c r="CC8" i="5"/>
  <c r="CC9" i="5"/>
  <c r="CC9" i="3"/>
  <c r="CC10" i="3"/>
  <c r="CD13" i="2"/>
  <c r="CD14" i="2"/>
  <c r="CD19" i="1"/>
  <c r="CD20" i="1"/>
  <c r="CB8" i="5"/>
  <c r="CB9" i="5"/>
  <c r="CB9" i="3"/>
  <c r="CB10" i="3"/>
  <c r="CC13" i="2"/>
  <c r="CC14" i="2"/>
  <c r="CC19" i="1"/>
  <c r="CC20" i="1"/>
  <c r="BY8" i="6"/>
  <c r="BY9" i="6"/>
  <c r="BY8" i="5"/>
  <c r="BY9" i="5"/>
  <c r="BY9" i="3"/>
  <c r="BY10" i="3"/>
  <c r="BZ13" i="2"/>
  <c r="BZ14" i="2"/>
  <c r="BZ19" i="1"/>
  <c r="BZ20" i="1"/>
  <c r="BW9" i="6"/>
  <c r="BW8" i="6"/>
  <c r="BW8" i="5"/>
  <c r="BW9" i="5"/>
  <c r="N10" i="7"/>
  <c r="N11" i="7"/>
  <c r="BW9" i="3"/>
  <c r="BW10" i="3"/>
  <c r="BX13" i="2"/>
  <c r="BX14" i="2"/>
  <c r="BX19" i="1"/>
  <c r="BX20" i="1"/>
  <c r="BV8" i="5"/>
  <c r="BV9" i="5"/>
  <c r="BV9" i="3"/>
  <c r="BV10" i="3"/>
  <c r="BW13" i="2"/>
  <c r="BW14" i="2"/>
  <c r="BW19" i="1"/>
  <c r="BW20" i="1"/>
  <c r="BT8" i="5"/>
  <c r="BT9" i="5"/>
  <c r="BT9" i="3"/>
  <c r="BT10" i="3"/>
  <c r="BU19" i="1"/>
  <c r="BU20" i="1"/>
  <c r="BR8" i="5"/>
  <c r="BR9" i="5"/>
  <c r="V20" i="7"/>
  <c r="V19" i="7"/>
  <c r="V10" i="7"/>
  <c r="V11" i="7"/>
  <c r="F10" i="7"/>
  <c r="F11" i="7"/>
  <c r="BR9" i="3"/>
  <c r="BR10" i="3"/>
  <c r="BS13" i="2"/>
  <c r="BS14" i="2"/>
  <c r="BS19" i="1"/>
  <c r="BS20" i="1"/>
  <c r="BO8" i="5"/>
  <c r="BO9" i="5"/>
  <c r="AI65" i="7"/>
  <c r="AI64" i="7"/>
  <c r="AI55" i="7"/>
  <c r="AI56" i="7"/>
  <c r="AI47" i="7"/>
  <c r="AI46" i="7"/>
  <c r="AI37" i="7"/>
  <c r="AI38" i="7"/>
  <c r="AI28" i="7"/>
  <c r="AI29" i="7"/>
  <c r="AI19" i="7"/>
  <c r="AI20" i="7"/>
  <c r="AI10" i="7"/>
  <c r="AI11" i="7"/>
  <c r="BO9" i="3"/>
  <c r="BO10" i="3"/>
  <c r="BP13" i="2"/>
  <c r="BP14" i="2"/>
  <c r="BP19" i="1"/>
  <c r="BP20" i="1"/>
  <c r="BM9" i="6"/>
  <c r="BM8" i="6"/>
  <c r="BM8" i="5"/>
  <c r="BM9" i="5"/>
  <c r="AL127" i="7"/>
  <c r="AL128" i="7"/>
  <c r="AL118" i="7"/>
  <c r="AL119" i="7"/>
  <c r="AL109" i="7"/>
  <c r="AL110" i="7"/>
  <c r="AL100" i="7"/>
  <c r="AL101" i="7"/>
  <c r="AL91" i="7"/>
  <c r="AL92" i="7"/>
  <c r="AL73" i="7"/>
  <c r="AL74" i="7"/>
  <c r="AL82" i="7"/>
  <c r="AL83" i="7"/>
  <c r="AL64" i="7"/>
  <c r="AL65" i="7"/>
  <c r="AL55" i="7"/>
  <c r="AL56" i="7"/>
  <c r="AL46" i="7"/>
  <c r="AL47" i="7"/>
  <c r="AL37" i="7"/>
  <c r="AL38" i="7"/>
  <c r="AL28" i="7"/>
  <c r="AL29" i="7"/>
  <c r="AL19" i="7"/>
  <c r="AL20" i="7"/>
  <c r="AL10" i="7"/>
  <c r="AL11" i="7"/>
  <c r="BM9" i="3"/>
  <c r="BM10" i="3"/>
  <c r="BN13" i="2"/>
  <c r="BN14" i="2"/>
  <c r="BO13" i="2"/>
  <c r="BO14" i="2"/>
  <c r="BN19" i="1"/>
  <c r="BN20" i="1"/>
  <c r="BK8" i="5"/>
  <c r="BK9" i="5"/>
  <c r="BK9" i="3"/>
  <c r="BK10" i="3"/>
  <c r="BL19" i="1"/>
  <c r="BL20" i="1"/>
  <c r="BB8" i="5"/>
  <c r="BB9" i="5"/>
  <c r="K10" i="7"/>
  <c r="K11" i="7"/>
  <c r="BB9" i="3"/>
  <c r="BB10" i="3"/>
  <c r="BC13" i="2"/>
  <c r="BC14" i="2"/>
  <c r="BC19" i="1"/>
  <c r="BC20" i="1"/>
  <c r="BA8" i="6"/>
  <c r="BA9" i="6"/>
  <c r="BA8" i="5"/>
  <c r="BA9" i="5"/>
  <c r="AB37" i="7"/>
  <c r="AB38" i="7"/>
  <c r="AB28" i="7"/>
  <c r="AB29" i="7"/>
  <c r="AB19" i="7"/>
  <c r="AB20" i="7"/>
  <c r="AB10" i="7"/>
  <c r="AB11" i="7"/>
  <c r="BA9" i="3"/>
  <c r="BA10" i="3"/>
  <c r="BB13" i="2"/>
  <c r="BB14" i="2"/>
  <c r="BB19" i="1"/>
  <c r="BB20" i="1"/>
  <c r="AT8" i="6"/>
  <c r="AT9" i="6"/>
  <c r="AT8" i="5"/>
  <c r="AT9" i="5"/>
  <c r="S19" i="7"/>
  <c r="S20" i="7"/>
  <c r="S10" i="7"/>
  <c r="S11" i="7"/>
  <c r="AT9" i="3"/>
  <c r="AT10" i="3"/>
  <c r="AU13" i="2"/>
  <c r="AU14" i="2"/>
  <c r="AU19" i="1"/>
  <c r="AU20" i="1"/>
  <c r="AM8" i="5" l="1"/>
  <c r="AM9" i="5"/>
  <c r="AM245" i="7"/>
  <c r="AM244" i="7"/>
  <c r="AM236" i="7"/>
  <c r="AM235" i="7"/>
  <c r="AM227" i="7"/>
  <c r="AM226" i="7"/>
  <c r="AM218" i="7"/>
  <c r="AM217" i="7"/>
  <c r="AM209" i="7"/>
  <c r="AM208" i="7"/>
  <c r="AM200" i="7"/>
  <c r="AM199" i="7"/>
  <c r="AM191" i="7"/>
  <c r="AM190" i="7"/>
  <c r="AM182" i="7"/>
  <c r="AM181" i="7"/>
  <c r="AM173" i="7"/>
  <c r="AM172" i="7"/>
  <c r="AM164" i="7"/>
  <c r="AM163" i="7"/>
  <c r="AM155" i="7"/>
  <c r="AM154" i="7"/>
  <c r="AM146" i="7"/>
  <c r="AM145" i="7"/>
  <c r="AM137" i="7"/>
  <c r="AM136" i="7"/>
  <c r="AM128" i="7"/>
  <c r="AM127" i="7"/>
  <c r="AM119" i="7"/>
  <c r="AM118" i="7"/>
  <c r="AM110" i="7"/>
  <c r="AM109" i="7"/>
  <c r="AM101" i="7"/>
  <c r="AM100" i="7"/>
  <c r="AM92" i="7"/>
  <c r="AM91" i="7"/>
  <c r="AM83" i="7"/>
  <c r="AM82" i="7"/>
  <c r="AM37" i="7"/>
  <c r="AM38" i="7"/>
  <c r="AK74" i="7"/>
  <c r="AK73" i="7"/>
  <c r="AK65" i="7"/>
  <c r="AK64" i="7"/>
  <c r="AK56" i="7"/>
  <c r="AK55" i="7"/>
  <c r="AK47" i="7"/>
  <c r="AK46" i="7"/>
  <c r="AK38" i="7"/>
  <c r="AK37" i="7"/>
  <c r="AK29" i="7"/>
  <c r="AK28" i="7"/>
  <c r="AK20" i="7"/>
  <c r="AK19" i="7"/>
  <c r="AK11" i="7"/>
  <c r="AK10" i="7"/>
  <c r="AM9" i="3"/>
  <c r="AM10" i="3"/>
  <c r="AN13" i="2"/>
  <c r="AN14" i="2"/>
  <c r="AN19" i="1"/>
  <c r="AN20" i="1"/>
  <c r="AI9" i="3"/>
  <c r="AI10" i="3"/>
  <c r="AJ13" i="2"/>
  <c r="AJ14" i="2"/>
  <c r="AJ19" i="1"/>
  <c r="AJ20" i="1"/>
  <c r="AG8" i="6"/>
  <c r="AG9" i="6"/>
  <c r="AG8" i="5"/>
  <c r="AG9" i="5"/>
  <c r="AG9" i="3"/>
  <c r="AG10" i="3"/>
  <c r="AH13" i="2"/>
  <c r="AH14" i="2"/>
  <c r="AH19" i="1"/>
  <c r="AF8" i="5"/>
  <c r="AF9" i="5"/>
  <c r="AF9" i="3"/>
  <c r="AF10" i="3"/>
  <c r="AG13" i="2"/>
  <c r="AG14" i="2"/>
  <c r="AG19" i="1"/>
  <c r="AG20" i="1"/>
  <c r="AD8" i="5" l="1"/>
  <c r="AD9" i="5"/>
  <c r="Y28" i="7"/>
  <c r="Y29" i="7"/>
  <c r="Y19" i="7"/>
  <c r="Y20" i="7"/>
  <c r="Y10" i="7"/>
  <c r="Y11" i="7"/>
  <c r="AD9" i="3"/>
  <c r="AD10" i="3"/>
  <c r="AE13" i="2"/>
  <c r="AE14" i="2"/>
  <c r="AE19" i="1"/>
  <c r="AE20" i="1"/>
  <c r="H8" i="5" l="1"/>
  <c r="H9" i="5"/>
  <c r="H9" i="3"/>
  <c r="H10" i="3"/>
  <c r="I19" i="1"/>
  <c r="I20" i="1"/>
  <c r="G8" i="5"/>
  <c r="G9" i="5"/>
  <c r="G9" i="3"/>
  <c r="G10" i="3"/>
  <c r="H13" i="2"/>
  <c r="H14" i="2"/>
  <c r="H19" i="1"/>
  <c r="H20" i="1"/>
  <c r="F8" i="6"/>
  <c r="F9" i="6"/>
  <c r="F8" i="5"/>
  <c r="F9" i="5"/>
  <c r="AJ73" i="7"/>
  <c r="AJ74" i="7"/>
  <c r="AJ64" i="7"/>
  <c r="AJ65" i="7"/>
  <c r="AJ55" i="7"/>
  <c r="AJ56" i="7"/>
  <c r="AJ46" i="7"/>
  <c r="AJ47" i="7"/>
  <c r="AJ37" i="7"/>
  <c r="AJ38" i="7"/>
  <c r="AJ28" i="7"/>
  <c r="AJ29" i="7"/>
  <c r="AJ19" i="7"/>
  <c r="AJ20" i="7"/>
  <c r="AJ10" i="7"/>
  <c r="AJ11" i="7"/>
  <c r="F9" i="3"/>
  <c r="F10" i="3"/>
  <c r="G13" i="2"/>
  <c r="G14" i="2"/>
  <c r="G19" i="1"/>
  <c r="G20" i="1"/>
  <c r="E8" i="5"/>
  <c r="E9" i="5"/>
  <c r="AA37" i="7"/>
  <c r="AA38" i="7"/>
  <c r="AA28" i="7"/>
  <c r="AA29" i="7"/>
  <c r="AA19" i="7"/>
  <c r="AA20" i="7"/>
  <c r="AA10" i="7"/>
  <c r="AA11" i="7"/>
  <c r="E9" i="3"/>
  <c r="E10" i="3"/>
  <c r="F13" i="2"/>
  <c r="F14" i="2"/>
  <c r="F19" i="1"/>
  <c r="F20" i="1"/>
  <c r="CV8" i="6"/>
  <c r="CV9" i="6"/>
  <c r="CW8" i="5"/>
  <c r="CW9" i="5"/>
  <c r="CO9" i="3"/>
  <c r="CO10" i="3"/>
  <c r="CP19" i="1"/>
  <c r="CP20" i="1"/>
  <c r="CM8" i="5"/>
  <c r="CM9" i="5"/>
  <c r="CM9" i="3"/>
  <c r="CM10" i="3"/>
  <c r="CN19" i="1"/>
  <c r="CN20" i="1"/>
  <c r="CK8" i="5"/>
  <c r="CK9" i="5"/>
  <c r="CK9" i="3"/>
  <c r="CK10" i="3"/>
  <c r="CL13" i="2"/>
  <c r="CL14" i="2"/>
  <c r="CL19" i="1"/>
  <c r="CL20" i="1"/>
  <c r="BU8" i="5"/>
  <c r="BU9" i="5"/>
  <c r="BU9" i="3"/>
  <c r="BU10" i="3"/>
  <c r="BV19" i="1"/>
  <c r="BV20" i="1"/>
  <c r="BI8" i="5"/>
  <c r="BI9" i="5"/>
  <c r="BI9" i="3"/>
  <c r="BI10" i="3"/>
  <c r="BJ19" i="1"/>
  <c r="BJ20" i="1"/>
  <c r="BG8" i="5"/>
  <c r="BG9" i="5"/>
  <c r="BG9" i="3"/>
  <c r="BG10" i="3"/>
  <c r="BH13" i="2"/>
  <c r="BH14" i="2"/>
  <c r="BH19" i="1"/>
  <c r="BH20" i="1"/>
  <c r="BF8" i="5"/>
  <c r="BF9" i="5"/>
  <c r="M10" i="7"/>
  <c r="M11" i="7"/>
  <c r="BF9" i="3"/>
  <c r="BF10" i="3"/>
  <c r="BG13" i="2"/>
  <c r="BG14" i="2"/>
  <c r="BG19" i="1"/>
  <c r="BG20" i="1"/>
  <c r="BD8" i="5"/>
  <c r="BD9" i="5"/>
  <c r="L10" i="7"/>
  <c r="L11" i="7"/>
  <c r="BD9" i="3"/>
  <c r="BD10" i="3"/>
  <c r="BE13" i="2"/>
  <c r="BE14" i="2"/>
  <c r="BE19" i="1"/>
  <c r="BE20" i="1"/>
  <c r="AW8" i="5"/>
  <c r="AW9" i="5"/>
  <c r="AW9" i="3"/>
  <c r="AW10" i="3"/>
  <c r="AX13" i="2"/>
  <c r="AX14" i="2"/>
  <c r="AX19" i="1"/>
  <c r="AX20" i="1"/>
  <c r="AV8" i="5"/>
  <c r="AV9" i="5"/>
  <c r="AG46" i="7"/>
  <c r="AG47" i="7"/>
  <c r="AG37" i="7"/>
  <c r="AG38" i="7"/>
  <c r="AG28" i="7"/>
  <c r="AG29" i="7"/>
  <c r="AG19" i="7"/>
  <c r="AG20" i="7"/>
  <c r="AG10" i="7"/>
  <c r="AG11" i="7"/>
  <c r="AV9" i="3"/>
  <c r="AV10" i="3"/>
  <c r="AW13" i="2"/>
  <c r="AW14" i="2"/>
  <c r="AW19" i="1"/>
  <c r="AW20" i="1"/>
  <c r="AQ8" i="5"/>
  <c r="AQ9" i="5"/>
  <c r="AQ9" i="3"/>
  <c r="AQ10" i="3"/>
  <c r="AR13" i="2"/>
  <c r="AR14" i="2"/>
  <c r="AR19" i="1"/>
  <c r="AR20" i="1"/>
  <c r="AK8" i="5"/>
  <c r="AK9" i="5"/>
  <c r="AK9" i="3"/>
  <c r="AK10" i="3"/>
  <c r="AL13" i="2"/>
  <c r="AL14" i="2"/>
  <c r="AL19" i="1"/>
  <c r="AL20" i="1"/>
  <c r="Z8" i="5"/>
  <c r="Z9" i="5"/>
  <c r="Z9" i="3"/>
  <c r="Z10" i="3"/>
  <c r="AA19" i="1"/>
  <c r="AA20" i="1"/>
  <c r="X8" i="6"/>
  <c r="X9" i="6"/>
  <c r="X8" i="5"/>
  <c r="X9" i="5"/>
  <c r="X9" i="3"/>
  <c r="X10" i="3"/>
  <c r="Y13" i="2"/>
  <c r="Y14" i="2"/>
  <c r="Y19" i="1"/>
  <c r="Y20" i="1"/>
  <c r="U8" i="5"/>
  <c r="U9" i="5"/>
  <c r="U9" i="3"/>
  <c r="U10" i="3"/>
  <c r="V13" i="2"/>
  <c r="V14" i="2"/>
  <c r="V19" i="1"/>
  <c r="V20" i="1"/>
  <c r="S8" i="5"/>
  <c r="S9" i="5"/>
  <c r="S9" i="3"/>
  <c r="S10" i="3"/>
  <c r="T13" i="2"/>
  <c r="T14" i="2"/>
  <c r="T19" i="1"/>
  <c r="T20" i="1"/>
  <c r="L8" i="5"/>
  <c r="L9" i="5"/>
  <c r="L9" i="3"/>
  <c r="L10" i="3"/>
  <c r="M13" i="2"/>
  <c r="M14" i="2"/>
  <c r="M19" i="1"/>
  <c r="M20" i="1"/>
  <c r="K8" i="5"/>
  <c r="K9" i="5"/>
  <c r="K9" i="3"/>
  <c r="K10" i="3"/>
  <c r="L13" i="2"/>
  <c r="L14" i="2"/>
  <c r="L19" i="1"/>
  <c r="L20" i="1"/>
  <c r="C8" i="6"/>
  <c r="C9" i="6"/>
  <c r="C8" i="5" l="1"/>
  <c r="C9" i="5"/>
  <c r="C9" i="3"/>
  <c r="C10" i="3"/>
  <c r="E13" i="2"/>
  <c r="E14" i="2"/>
  <c r="D19" i="1"/>
  <c r="E19" i="1"/>
  <c r="E20" i="1"/>
  <c r="P8" i="5"/>
  <c r="P9" i="5"/>
  <c r="AC46" i="7"/>
  <c r="AC47" i="7"/>
  <c r="AC37" i="7"/>
  <c r="AC38" i="7"/>
  <c r="AC28" i="7"/>
  <c r="AC29" i="7"/>
  <c r="AC19" i="7"/>
  <c r="AC20" i="7"/>
  <c r="AC10" i="7"/>
  <c r="AC11" i="7"/>
  <c r="P9" i="3"/>
  <c r="P10" i="3"/>
  <c r="Q13" i="2"/>
  <c r="Q14" i="2"/>
  <c r="Q19" i="1"/>
  <c r="Q20" i="1"/>
  <c r="CJ9" i="6"/>
  <c r="CJ8" i="6"/>
  <c r="CJ8" i="5"/>
  <c r="CJ9" i="5"/>
  <c r="CG9" i="5"/>
  <c r="CJ9" i="3"/>
  <c r="CJ10" i="3"/>
  <c r="CK13" i="2"/>
  <c r="CK14" i="2"/>
  <c r="CK19" i="1"/>
  <c r="CK20" i="1"/>
  <c r="BJ8" i="5"/>
  <c r="BJ9" i="5"/>
  <c r="BJ9" i="3"/>
  <c r="BJ10" i="3"/>
  <c r="BK19" i="1"/>
  <c r="BK20" i="1"/>
  <c r="T8" i="5"/>
  <c r="T9" i="5"/>
  <c r="AE46" i="7"/>
  <c r="AE47" i="7"/>
  <c r="AE37" i="7"/>
  <c r="AE38" i="7"/>
  <c r="AE28" i="7"/>
  <c r="AE29" i="7"/>
  <c r="AE19" i="7"/>
  <c r="AE20" i="7"/>
  <c r="AE10" i="7"/>
  <c r="AE11" i="7"/>
  <c r="T9" i="3"/>
  <c r="T10" i="3"/>
  <c r="U13" i="2"/>
  <c r="U14" i="2"/>
  <c r="U19" i="1"/>
  <c r="U20" i="1"/>
  <c r="BE9" i="6"/>
  <c r="BE8" i="6"/>
  <c r="BE8" i="5"/>
  <c r="BE9" i="5"/>
  <c r="BE9" i="3"/>
  <c r="BE10" i="3"/>
  <c r="BF13" i="2"/>
  <c r="BF14" i="2"/>
  <c r="BF19" i="1"/>
  <c r="BF20" i="1"/>
  <c r="V8" i="5"/>
  <c r="V9" i="5"/>
  <c r="Q19" i="7"/>
  <c r="Q20" i="7"/>
  <c r="Q10" i="7"/>
  <c r="Q11" i="7"/>
  <c r="V9" i="3"/>
  <c r="V10" i="3"/>
  <c r="W13" i="2"/>
  <c r="W14" i="2"/>
  <c r="W19" i="1"/>
  <c r="W20" i="1"/>
  <c r="Q8" i="5"/>
  <c r="Q9" i="5"/>
  <c r="AD46" i="7"/>
  <c r="AD47" i="7"/>
  <c r="AD37" i="7"/>
  <c r="AD38" i="7"/>
  <c r="AD28" i="7"/>
  <c r="AD29" i="7"/>
  <c r="AD19" i="7"/>
  <c r="AD20" i="7"/>
  <c r="AD10" i="7"/>
  <c r="AD11" i="7"/>
  <c r="Q9" i="3"/>
  <c r="Q10" i="3"/>
  <c r="R13" i="2"/>
  <c r="R14" i="2"/>
  <c r="R19" i="1"/>
  <c r="R20" i="1"/>
  <c r="R8" i="5"/>
  <c r="R9" i="5"/>
  <c r="R9" i="3"/>
  <c r="R10" i="3"/>
  <c r="S13" i="2"/>
  <c r="S14" i="2"/>
  <c r="S19" i="1"/>
  <c r="S20" i="1"/>
  <c r="BZ8" i="5"/>
  <c r="BZ9" i="5"/>
  <c r="O11" i="7"/>
  <c r="O10" i="7"/>
  <c r="BZ9" i="3"/>
  <c r="BZ10" i="3"/>
  <c r="CA13" i="2"/>
  <c r="CA14" i="2"/>
  <c r="CA19" i="1"/>
  <c r="CA20" i="1"/>
  <c r="O8" i="6"/>
  <c r="O9" i="6"/>
  <c r="O8" i="5"/>
  <c r="O9" i="5"/>
  <c r="AH55" i="7"/>
  <c r="AH56" i="7"/>
  <c r="AH46" i="7"/>
  <c r="AH47" i="7"/>
  <c r="AH37" i="7"/>
  <c r="AH38" i="7"/>
  <c r="AH28" i="7"/>
  <c r="AM28" i="7"/>
  <c r="AH29" i="7"/>
  <c r="AM29" i="7"/>
  <c r="AH19" i="7"/>
  <c r="AH20" i="7"/>
  <c r="AH10" i="7"/>
  <c r="AH11" i="7"/>
  <c r="O9" i="3"/>
  <c r="O10" i="3"/>
  <c r="P13" i="2"/>
  <c r="P14" i="2"/>
  <c r="P19" i="1"/>
  <c r="P20" i="1"/>
  <c r="AA9" i="6"/>
  <c r="AA8" i="6"/>
  <c r="AA8" i="5"/>
  <c r="AA9" i="5"/>
  <c r="AA9" i="3"/>
  <c r="AA10" i="3"/>
  <c r="AB19" i="1"/>
  <c r="AB20" i="1"/>
  <c r="AR8" i="6"/>
  <c r="AR9" i="6"/>
  <c r="AR8" i="5"/>
  <c r="AR9" i="5"/>
  <c r="AS8" i="5"/>
  <c r="AS9" i="5"/>
  <c r="AM74" i="7"/>
  <c r="AM73" i="7"/>
  <c r="AM65" i="7"/>
  <c r="AM64" i="7"/>
  <c r="AM56" i="7"/>
  <c r="AM55" i="7"/>
  <c r="AM46" i="7"/>
  <c r="AM47" i="7"/>
  <c r="AM19" i="7"/>
  <c r="AM20" i="7"/>
  <c r="AM10" i="7"/>
  <c r="AM11" i="7"/>
  <c r="AR9" i="3"/>
  <c r="AR10" i="3"/>
  <c r="AS13" i="2"/>
  <c r="AS14" i="2"/>
  <c r="AS19" i="1"/>
  <c r="AS20" i="1"/>
  <c r="AJ8" i="5"/>
  <c r="AJ9" i="5"/>
  <c r="R19" i="7"/>
  <c r="R20" i="7"/>
  <c r="R10" i="7"/>
  <c r="R11" i="7"/>
  <c r="AJ9" i="3"/>
  <c r="AJ10" i="3"/>
  <c r="AK13" i="2"/>
  <c r="AK14" i="2"/>
  <c r="AK19" i="1"/>
  <c r="AK20" i="1"/>
  <c r="W8" i="5"/>
  <c r="W9" i="5"/>
  <c r="W9" i="3"/>
  <c r="W10" i="3"/>
  <c r="X13" i="2" l="1"/>
  <c r="X14" i="2"/>
  <c r="X19" i="1"/>
  <c r="X20" i="1"/>
  <c r="Y8" i="5"/>
  <c r="Y9" i="5"/>
  <c r="Z13" i="2"/>
  <c r="Z14" i="2"/>
  <c r="BX8" i="5"/>
  <c r="BX9" i="5"/>
  <c r="BX9" i="3"/>
  <c r="BX10" i="3"/>
  <c r="BY19" i="1"/>
  <c r="BY20" i="1"/>
  <c r="CG8" i="5"/>
  <c r="CG9" i="3"/>
  <c r="CG10" i="3"/>
  <c r="CH13" i="2"/>
  <c r="CH14" i="2"/>
  <c r="CH19" i="1"/>
  <c r="CH20" i="1"/>
  <c r="D8" i="6"/>
  <c r="D9" i="6"/>
  <c r="D8" i="5"/>
  <c r="D9" i="5"/>
  <c r="D9" i="3"/>
  <c r="D10" i="3"/>
  <c r="D13" i="2"/>
  <c r="D14" i="2"/>
  <c r="BS8" i="5"/>
  <c r="BS9" i="5"/>
  <c r="BS9" i="3"/>
  <c r="BS10" i="3"/>
  <c r="BT13" i="2"/>
  <c r="BT14" i="2"/>
  <c r="BT19" i="1"/>
  <c r="BT20" i="1"/>
  <c r="I10" i="7"/>
  <c r="I11" i="7"/>
  <c r="Y9" i="3"/>
  <c r="Y10" i="3"/>
  <c r="Z19" i="1"/>
  <c r="Z20" i="1"/>
  <c r="M8" i="5"/>
  <c r="M9" i="5"/>
  <c r="M9" i="3"/>
  <c r="M10" i="3"/>
  <c r="N13" i="2"/>
  <c r="N14" i="2"/>
  <c r="O19" i="1"/>
  <c r="K19" i="1"/>
  <c r="BH8" i="5"/>
  <c r="BH9" i="5"/>
  <c r="U19" i="7"/>
  <c r="U20" i="7"/>
  <c r="U10" i="7"/>
  <c r="U11" i="7"/>
  <c r="BH9" i="3"/>
  <c r="BH10" i="3"/>
  <c r="BI13" i="2"/>
  <c r="BI14" i="2"/>
  <c r="BI19" i="1"/>
  <c r="BI20" i="1"/>
  <c r="CN8" i="5"/>
  <c r="CN9" i="5"/>
  <c r="CN9" i="3"/>
  <c r="CN10" i="3"/>
  <c r="CO14" i="2"/>
  <c r="CO13" i="2"/>
  <c r="CO20" i="1"/>
  <c r="CO19" i="1"/>
  <c r="CV8" i="5"/>
  <c r="P11" i="7"/>
  <c r="P10" i="7"/>
  <c r="CS9" i="5"/>
  <c r="CS8" i="5"/>
  <c r="CS10" i="3"/>
  <c r="CS9" i="3"/>
  <c r="CT14" i="2"/>
  <c r="CT13" i="2"/>
  <c r="CT20" i="1"/>
  <c r="CT19" i="1"/>
  <c r="CS13" i="2"/>
  <c r="CS14" i="2"/>
  <c r="CS19" i="1"/>
  <c r="CS20" i="1"/>
  <c r="CA8" i="5"/>
  <c r="K20" i="1"/>
  <c r="O20" i="1"/>
  <c r="AD20" i="1"/>
  <c r="AF20" i="1"/>
  <c r="AI20" i="1"/>
  <c r="AM20" i="1"/>
  <c r="AO20" i="1"/>
  <c r="AP20" i="1"/>
  <c r="AQ20" i="1"/>
  <c r="AT20" i="1"/>
  <c r="AY20" i="1"/>
  <c r="AZ20" i="1"/>
  <c r="BA20" i="1"/>
  <c r="BD20" i="1"/>
  <c r="BM20" i="1"/>
  <c r="BO20" i="1"/>
  <c r="BQ20" i="1"/>
  <c r="BR20" i="1"/>
  <c r="CB20" i="1"/>
  <c r="CE20" i="1"/>
  <c r="CG20" i="1"/>
  <c r="CV20" i="1"/>
  <c r="CW20" i="1"/>
  <c r="CX20" i="1"/>
  <c r="CY20" i="1"/>
  <c r="AD19" i="1"/>
  <c r="AF19" i="1"/>
  <c r="AI19" i="1"/>
  <c r="AM19" i="1"/>
  <c r="AO19" i="1"/>
  <c r="AP19" i="1"/>
  <c r="AQ19" i="1"/>
  <c r="AT19" i="1"/>
  <c r="AY19" i="1"/>
  <c r="AZ19" i="1"/>
  <c r="BA19" i="1"/>
  <c r="BD19" i="1"/>
  <c r="BM19" i="1"/>
  <c r="BO19" i="1"/>
  <c r="BQ19" i="1"/>
  <c r="BR19" i="1"/>
  <c r="CB19" i="1"/>
  <c r="CE19" i="1"/>
  <c r="CG19" i="1"/>
  <c r="CV19" i="1"/>
  <c r="CW19" i="1"/>
  <c r="CX19" i="1"/>
  <c r="CY19" i="1"/>
  <c r="Z28" i="7"/>
  <c r="Z29" i="7"/>
  <c r="Z19" i="7"/>
  <c r="Z20" i="7"/>
  <c r="Z10" i="7"/>
  <c r="Z11" i="7"/>
  <c r="T19" i="7"/>
  <c r="T20" i="7"/>
  <c r="T10" i="7"/>
  <c r="T11" i="7"/>
  <c r="AF47" i="7"/>
  <c r="AF46" i="7"/>
  <c r="AF38" i="7"/>
  <c r="AF37" i="7"/>
  <c r="AF29" i="7"/>
  <c r="AF28" i="7"/>
  <c r="AF20" i="7"/>
  <c r="AF19" i="7"/>
  <c r="AF11" i="7"/>
  <c r="J11" i="7"/>
  <c r="G11" i="7"/>
  <c r="E11" i="7"/>
  <c r="AF10" i="7"/>
  <c r="J10" i="7"/>
  <c r="G10" i="7"/>
  <c r="E10" i="7"/>
  <c r="N8" i="5" l="1"/>
  <c r="N9" i="5"/>
  <c r="J9" i="6"/>
  <c r="J8" i="6"/>
  <c r="J9" i="5"/>
  <c r="J8" i="5"/>
  <c r="J10" i="3"/>
  <c r="J9" i="3"/>
  <c r="K14" i="2"/>
  <c r="O14" i="2"/>
  <c r="K13" i="2"/>
  <c r="O13" i="2"/>
  <c r="CX9" i="6"/>
  <c r="CW9" i="6"/>
  <c r="CU9" i="6"/>
  <c r="CR9" i="6"/>
  <c r="AX9" i="6"/>
  <c r="CX8" i="6"/>
  <c r="CW8" i="6"/>
  <c r="CU8" i="6"/>
  <c r="CR8" i="6"/>
  <c r="AX8" i="6"/>
  <c r="CX9" i="5"/>
  <c r="CV9" i="5"/>
  <c r="CU9" i="5"/>
  <c r="CR9" i="5"/>
  <c r="CF9" i="5"/>
  <c r="CD9" i="5"/>
  <c r="CA9" i="5"/>
  <c r="BQ9" i="5"/>
  <c r="BP9" i="5"/>
  <c r="BN9" i="5"/>
  <c r="BL9" i="5"/>
  <c r="BC9" i="5"/>
  <c r="AZ9" i="5"/>
  <c r="AY9" i="5"/>
  <c r="AX9" i="5"/>
  <c r="AU9" i="5"/>
  <c r="AP9" i="5"/>
  <c r="AO9" i="5"/>
  <c r="AN9" i="5"/>
  <c r="AL9" i="5"/>
  <c r="AH9" i="5"/>
  <c r="AE9" i="5"/>
  <c r="AC9" i="5"/>
  <c r="I9" i="5"/>
  <c r="CX8" i="5"/>
  <c r="CU8" i="5"/>
  <c r="CR8" i="5"/>
  <c r="CF8" i="5"/>
  <c r="CD8" i="5"/>
  <c r="BQ8" i="5"/>
  <c r="BP8" i="5"/>
  <c r="BN8" i="5"/>
  <c r="BL8" i="5"/>
  <c r="BC8" i="5"/>
  <c r="AZ8" i="5"/>
  <c r="AY8" i="5"/>
  <c r="AX8" i="5"/>
  <c r="AU8" i="5"/>
  <c r="AP8" i="5"/>
  <c r="AO8" i="5"/>
  <c r="AN8" i="5"/>
  <c r="AL8" i="5"/>
  <c r="AH8" i="5"/>
  <c r="AE8" i="5"/>
  <c r="AC8" i="5"/>
  <c r="I8" i="5"/>
  <c r="I10" i="3"/>
  <c r="I9" i="3"/>
  <c r="CX10" i="3"/>
  <c r="CW10" i="3"/>
  <c r="CV10" i="3"/>
  <c r="CU10" i="3"/>
  <c r="CR10" i="3"/>
  <c r="CF10" i="3"/>
  <c r="CD10" i="3"/>
  <c r="CA10" i="3"/>
  <c r="BQ10" i="3"/>
  <c r="BP10" i="3"/>
  <c r="BN10" i="3"/>
  <c r="BL10" i="3"/>
  <c r="BC10" i="3"/>
  <c r="AZ10" i="3"/>
  <c r="AY10" i="3"/>
  <c r="AX10" i="3"/>
  <c r="AU10" i="3"/>
  <c r="AS10" i="3"/>
  <c r="AP10" i="3"/>
  <c r="AO10" i="3"/>
  <c r="AN10" i="3"/>
  <c r="AL10" i="3"/>
  <c r="AH10" i="3"/>
  <c r="AE10" i="3"/>
  <c r="AC10" i="3"/>
  <c r="N10" i="3"/>
  <c r="CX9" i="3"/>
  <c r="CW9" i="3"/>
  <c r="CV9" i="3"/>
  <c r="CU9" i="3"/>
  <c r="CR9" i="3"/>
  <c r="CF9" i="3"/>
  <c r="CD9" i="3"/>
  <c r="CA9" i="3"/>
  <c r="BQ9" i="3"/>
  <c r="BP9" i="3"/>
  <c r="BN9" i="3"/>
  <c r="BL9" i="3"/>
  <c r="BC9" i="3"/>
  <c r="AZ9" i="3"/>
  <c r="AY9" i="3"/>
  <c r="AX9" i="3"/>
  <c r="AU9" i="3"/>
  <c r="AS9" i="3"/>
  <c r="AP9" i="3"/>
  <c r="AO9" i="3"/>
  <c r="AN9" i="3"/>
  <c r="AL9" i="3"/>
  <c r="AH9" i="3"/>
  <c r="AE9" i="3"/>
  <c r="AC9" i="3"/>
  <c r="N9" i="3"/>
  <c r="J14" i="2"/>
  <c r="J13" i="2"/>
  <c r="CY14" i="2"/>
  <c r="CX14" i="2"/>
  <c r="CW14" i="2"/>
  <c r="CV14" i="2"/>
  <c r="CE14" i="2"/>
  <c r="CB14" i="2"/>
  <c r="BR14" i="2"/>
  <c r="BQ14" i="2"/>
  <c r="BD14" i="2"/>
  <c r="BA14" i="2"/>
  <c r="AY14" i="2"/>
  <c r="AV14" i="2"/>
  <c r="AT14" i="2"/>
  <c r="AQ14" i="2"/>
  <c r="AM14" i="2"/>
  <c r="AF14" i="2"/>
  <c r="CY13" i="2"/>
  <c r="CX13" i="2"/>
  <c r="CW13" i="2"/>
  <c r="CV13" i="2"/>
  <c r="CE13" i="2"/>
  <c r="CB13" i="2"/>
  <c r="BR13" i="2"/>
  <c r="BQ13" i="2"/>
  <c r="BD13" i="2"/>
  <c r="BA13" i="2"/>
  <c r="AY13" i="2"/>
  <c r="AV13" i="2"/>
  <c r="AT13" i="2"/>
  <c r="AQ13" i="2"/>
  <c r="AM13" i="2"/>
  <c r="AF13" i="2"/>
  <c r="J20" i="1" l="1"/>
  <c r="J19" i="1"/>
  <c r="N20" i="1" l="1"/>
  <c r="N19" i="1"/>
</calcChain>
</file>

<file path=xl/sharedStrings.xml><?xml version="1.0" encoding="utf-8"?>
<sst xmlns="http://schemas.openxmlformats.org/spreadsheetml/2006/main" count="5681" uniqueCount="535">
  <si>
    <t xml:space="preserve">Overall Ranking With All Scores </t>
  </si>
  <si>
    <t>Rank</t>
  </si>
  <si>
    <t>Fully to Least Transparent in Corporate Disclosure (Companies with equal index scores are ranked equally and ordered alphabetically)</t>
  </si>
  <si>
    <t>Industry</t>
  </si>
  <si>
    <t xml:space="preserve">Anti-Corruption Programme </t>
  </si>
  <si>
    <t xml:space="preserve">Organisational Transparency </t>
  </si>
  <si>
    <t xml:space="preserve">Domestic Financial Reporting </t>
  </si>
  <si>
    <t>Gender and Non-Discrimination</t>
  </si>
  <si>
    <t xml:space="preserve">Average </t>
  </si>
  <si>
    <t xml:space="preserve">TRAC Score </t>
  </si>
  <si>
    <t xml:space="preserve">John Keells Holdings PLC </t>
  </si>
  <si>
    <t>Capital Goods</t>
  </si>
  <si>
    <t>Fully Transparent</t>
  </si>
  <si>
    <t>Teejay Lanka PLC</t>
  </si>
  <si>
    <t xml:space="preserve">Consumer Durables &amp; Apparel </t>
  </si>
  <si>
    <t>8.00 - 9.99</t>
  </si>
  <si>
    <t>Significantly Transparent</t>
  </si>
  <si>
    <t>Dilmah Ceylon Tea Company PLC</t>
  </si>
  <si>
    <t xml:space="preserve">Food Beverage &amp; Tobacco </t>
  </si>
  <si>
    <t>6.00 - 7.99</t>
  </si>
  <si>
    <t>Moderately Transparent</t>
  </si>
  <si>
    <t xml:space="preserve">Dialog Axiata PLC </t>
  </si>
  <si>
    <t xml:space="preserve">Telecommunication Services </t>
  </si>
  <si>
    <t>4.00 - 5.99</t>
  </si>
  <si>
    <t>Partially Transparent</t>
  </si>
  <si>
    <t>National Development Bank PLC</t>
  </si>
  <si>
    <t>Banks</t>
  </si>
  <si>
    <t>2.00 - 3.99</t>
  </si>
  <si>
    <t>Slightly Transparent</t>
  </si>
  <si>
    <t>Commercial Bank of Ceylon PLC</t>
  </si>
  <si>
    <t>0.00 - 1.99</t>
  </si>
  <si>
    <t>Least Transparent</t>
  </si>
  <si>
    <t>L B Finance PLC</t>
  </si>
  <si>
    <t>Diversified Financials</t>
  </si>
  <si>
    <t>Access Engineering PLC</t>
  </si>
  <si>
    <t xml:space="preserve">Ceylon Tobacco Company PLC </t>
  </si>
  <si>
    <t>John Keells Hotels PLC</t>
  </si>
  <si>
    <t>Consumer Services</t>
  </si>
  <si>
    <t>Aitken Spence PLC</t>
  </si>
  <si>
    <t xml:space="preserve">DFCC Bank PLC </t>
  </si>
  <si>
    <t xml:space="preserve">Hemas Holdings PLC </t>
  </si>
  <si>
    <t>Union Bank of Colombo PLC</t>
  </si>
  <si>
    <t>Nestle Lanka PLC</t>
  </si>
  <si>
    <t>Asian Hotels and Properties PLC</t>
  </si>
  <si>
    <t>Sampath Bank PLC</t>
  </si>
  <si>
    <t>Hatton National Bank PLC</t>
  </si>
  <si>
    <t>Hela Apparel Holdings PLC</t>
  </si>
  <si>
    <t>Consumer Durables &amp; Apparel</t>
  </si>
  <si>
    <t>Softlogic Life Insurance PLC</t>
  </si>
  <si>
    <t>Insurance</t>
  </si>
  <si>
    <t>Union Assurance PLC</t>
  </si>
  <si>
    <t>Trans Asia Hotels PLC</t>
  </si>
  <si>
    <t>Alumex PLC</t>
  </si>
  <si>
    <t>Materials</t>
  </si>
  <si>
    <t>Cargills (Ceylon) PLC</t>
  </si>
  <si>
    <t xml:space="preserve">Food &amp; Staples Retailing </t>
  </si>
  <si>
    <t>Dialog Finance PLC</t>
  </si>
  <si>
    <t xml:space="preserve">Seylan Bank PLC </t>
  </si>
  <si>
    <t>Expolanka Holdings PLC</t>
  </si>
  <si>
    <t>Transportation</t>
  </si>
  <si>
    <t xml:space="preserve">Haycarb PLC </t>
  </si>
  <si>
    <t>United Motors Lanka PLC</t>
  </si>
  <si>
    <t>Retailing</t>
  </si>
  <si>
    <t>Amana Bank PLC</t>
  </si>
  <si>
    <t xml:space="preserve">Banks </t>
  </si>
  <si>
    <t>Citizens Development Business Finance PLC</t>
  </si>
  <si>
    <t>Hayleys PLC</t>
  </si>
  <si>
    <t>Aitken Spence Hotel Holdings PLC</t>
  </si>
  <si>
    <t xml:space="preserve">Dipped Products PLC </t>
  </si>
  <si>
    <t>Watawala Plantations PLC</t>
  </si>
  <si>
    <t>Sri Lanka Telecom PLC</t>
  </si>
  <si>
    <t>Lanka IOC PLC</t>
  </si>
  <si>
    <t>Energy</t>
  </si>
  <si>
    <t xml:space="preserve">People's Leasing &amp; Finance PLC </t>
  </si>
  <si>
    <t>ACL Cables PLC</t>
  </si>
  <si>
    <t xml:space="preserve">Ceylon Cold Stores PLC </t>
  </si>
  <si>
    <t>JAT Holdings PLC</t>
  </si>
  <si>
    <t xml:space="preserve">Materials </t>
  </si>
  <si>
    <t xml:space="preserve">Central Finance Company PLC </t>
  </si>
  <si>
    <t>CIC Holdings PLC</t>
  </si>
  <si>
    <t>Melstacorp PLC</t>
  </si>
  <si>
    <t>Singer (Sri Lanka) PLC</t>
  </si>
  <si>
    <t xml:space="preserve">Retailing </t>
  </si>
  <si>
    <t>Vallibel One PLC</t>
  </si>
  <si>
    <t xml:space="preserve">Utilities </t>
  </si>
  <si>
    <t>Hayleys Fabric PLC</t>
  </si>
  <si>
    <t>HNB Finance PLC</t>
  </si>
  <si>
    <t>Vallibel Finance PLC</t>
  </si>
  <si>
    <t>Laugfs Gas PLC</t>
  </si>
  <si>
    <t>Kotmale Holdings PLC</t>
  </si>
  <si>
    <t>Food Beverage &amp; Tobacco</t>
  </si>
  <si>
    <t>Bukit Darah PLC</t>
  </si>
  <si>
    <t>Lanka Tiles PLC</t>
  </si>
  <si>
    <t>Lanka Walltiles PLC</t>
  </si>
  <si>
    <t xml:space="preserve">Ceylon Guardian Investment Trust PLC </t>
  </si>
  <si>
    <t>Mercantile Investment and Finance PLC</t>
  </si>
  <si>
    <t>Namunukula Plantations PLC</t>
  </si>
  <si>
    <t>Overseas Realty (Ceylon) PLC</t>
  </si>
  <si>
    <t>Real Estate</t>
  </si>
  <si>
    <t>Carson Cumberbatch PLC</t>
  </si>
  <si>
    <t xml:space="preserve">Ceylinco Insurance PLC </t>
  </si>
  <si>
    <t xml:space="preserve">Royal Ceramics Lanka PLC </t>
  </si>
  <si>
    <t>Windforce PLC</t>
  </si>
  <si>
    <t>Independent Power Producers &amp; Energy Traders</t>
  </si>
  <si>
    <t>hSenid Business Solutions PLC</t>
  </si>
  <si>
    <t>Application Software</t>
  </si>
  <si>
    <t>Nations Trust Bank PLC</t>
  </si>
  <si>
    <t>Brown &amp; Company PLC</t>
  </si>
  <si>
    <t>Sunshine Holdings PLC</t>
  </si>
  <si>
    <t>Vidullanka PLC</t>
  </si>
  <si>
    <t>Vallibel Power Erathna PLC</t>
  </si>
  <si>
    <t>Power and Energy</t>
  </si>
  <si>
    <t>Malwatte Valley Plantation PLC</t>
  </si>
  <si>
    <t>Richard Pieris Exports PLC</t>
  </si>
  <si>
    <t>Browns Investments PLC</t>
  </si>
  <si>
    <t>LOLC Holdings PLC</t>
  </si>
  <si>
    <t>Richard Pieris &amp; Company PLC</t>
  </si>
  <si>
    <t>First Capital Treasuries PLC</t>
  </si>
  <si>
    <t>Investment Banking &amp; Brokerage</t>
  </si>
  <si>
    <t>C T Holdings PLC</t>
  </si>
  <si>
    <t>Commercial Credit and Finance PLC</t>
  </si>
  <si>
    <t>Harischandra Mills PLC</t>
  </si>
  <si>
    <t>Senkadagala Finance Company PLC</t>
  </si>
  <si>
    <t>Ambeon Capital PLC</t>
  </si>
  <si>
    <t>B P P L Holdings PLC</t>
  </si>
  <si>
    <t>Household &amp; Personal Products</t>
  </si>
  <si>
    <t xml:space="preserve">Chevron Lubricants Lanka PLC </t>
  </si>
  <si>
    <t>Asiri Surgical Hospital PLC</t>
  </si>
  <si>
    <t xml:space="preserve">Health Care Equipment &amp; Services </t>
  </si>
  <si>
    <t>The Lanka Hospitals Corporation PLC</t>
  </si>
  <si>
    <t>Ambeon Holdings PLC</t>
  </si>
  <si>
    <t>Tokyo Cement Company (Lanka) PLC</t>
  </si>
  <si>
    <t>Eden Hotel Lanka PLC</t>
  </si>
  <si>
    <t>LOLC Development Finance PLC</t>
  </si>
  <si>
    <t xml:space="preserve">Asiri Hospital Holdings </t>
  </si>
  <si>
    <t>Property Development PLC</t>
  </si>
  <si>
    <t>LOLC Finance PLC</t>
  </si>
  <si>
    <t>LOLC General Insurance PLC</t>
  </si>
  <si>
    <t>Property &amp; Casualty Insurance</t>
  </si>
  <si>
    <t>Distilleries Company of Sri Lanka PLC</t>
  </si>
  <si>
    <t>Ceylon Beverage Holdings PLC</t>
  </si>
  <si>
    <t>Lion Brewery (Ceylon) PLC</t>
  </si>
  <si>
    <t>Good Hope PLC</t>
  </si>
  <si>
    <t>Indo-Malay PLC</t>
  </si>
  <si>
    <t>Shalimar (Malay) PLC</t>
  </si>
  <si>
    <t>PGP Glass Ceylon PLC</t>
  </si>
  <si>
    <t>Softlogic Holdings PLC</t>
  </si>
  <si>
    <t>Nawaloka Hospitals PLC</t>
  </si>
  <si>
    <t>Average</t>
  </si>
  <si>
    <t>TRAC Score</t>
  </si>
  <si>
    <t>8.00-9.99</t>
  </si>
  <si>
    <t>0.0 - 1.99</t>
  </si>
  <si>
    <t>N/A</t>
  </si>
  <si>
    <t>Reporting on Gender and Non-Discrimination</t>
  </si>
  <si>
    <t>Reporting on Procurement Related to Government Contracts/Tenders</t>
  </si>
  <si>
    <t>80% - 99%</t>
  </si>
  <si>
    <t>60% - 79%</t>
  </si>
  <si>
    <t>40% - 59%</t>
  </si>
  <si>
    <t>20% - 39%</t>
  </si>
  <si>
    <t>0% - 19%</t>
  </si>
  <si>
    <t>Fully to Least Transparent in Corporate Disclosure (Industries with equal index scores are ranked equally and ordered alphabetically)</t>
  </si>
  <si>
    <t>Telecommunication Services</t>
  </si>
  <si>
    <t xml:space="preserve">Transportation </t>
  </si>
  <si>
    <t xml:space="preserve">Consumer Services </t>
  </si>
  <si>
    <t xml:space="preserve">Insurance </t>
  </si>
  <si>
    <t xml:space="preserve">Capital Goods </t>
  </si>
  <si>
    <t xml:space="preserve">Food Beverage and Tobacco </t>
  </si>
  <si>
    <t xml:space="preserve">Diversified Financials </t>
  </si>
  <si>
    <t xml:space="preserve">Real Estate </t>
  </si>
  <si>
    <t xml:space="preserve">Healthcare Equipment &amp; Services </t>
  </si>
  <si>
    <t>Industry Rank</t>
  </si>
  <si>
    <t>Consumer Durables and Apparel</t>
  </si>
  <si>
    <t>Food &amp; Staples Retailing</t>
  </si>
  <si>
    <t xml:space="preserve">Industry </t>
  </si>
  <si>
    <t>No. of Companies</t>
  </si>
  <si>
    <t>No.</t>
  </si>
  <si>
    <t>Questions</t>
  </si>
  <si>
    <t>Ambeon Holdings PL</t>
  </si>
  <si>
    <t xml:space="preserve">Asian Hotels and Properties PLC </t>
  </si>
  <si>
    <t>Asiri Hospital Holdings PLC</t>
  </si>
  <si>
    <t>Brown and Company PLC</t>
  </si>
  <si>
    <t>Browns Investment PLC</t>
  </si>
  <si>
    <t>Central Finance Company PLC</t>
  </si>
  <si>
    <t>Ceylinco Insurance PLC</t>
  </si>
  <si>
    <t>Ceylon Cold Stores PLC</t>
  </si>
  <si>
    <t>Ceylon Guardian Investment Trust PLC</t>
  </si>
  <si>
    <t>Chevron Lubricants Lanka PLC</t>
  </si>
  <si>
    <t>DFCC Bank PLC</t>
  </si>
  <si>
    <t>Dialog Axiata PLC</t>
  </si>
  <si>
    <t>Dipped Products PLC</t>
  </si>
  <si>
    <t>Haycarb PLC</t>
  </si>
  <si>
    <t>Hemas Holdings PLC</t>
  </si>
  <si>
    <t>Indo - Malay PLC</t>
  </si>
  <si>
    <t>John Keells Holdings PLC</t>
  </si>
  <si>
    <t>Lions Brewery (Ceylon) PLC</t>
  </si>
  <si>
    <t>Malwatte Valley Plantations PLC</t>
  </si>
  <si>
    <t>Mercantile Investments and Finance PLC</t>
  </si>
  <si>
    <t>People's Leasing &amp; Finance PLC</t>
  </si>
  <si>
    <t>Richard Pieris and Company PLC</t>
  </si>
  <si>
    <t>Royal Ceramics Lanka PLC</t>
  </si>
  <si>
    <t>Senkadagala Finance PLC</t>
  </si>
  <si>
    <t>Seylan Bank PLC</t>
  </si>
  <si>
    <t>Reporting on Anti-Corruption Programmes</t>
  </si>
  <si>
    <t>Does the company have an explicit, publicly stated commitment to anti-corruption?</t>
  </si>
  <si>
    <t>Does the company publicly commit to be in compliance with all relevant laws, including anti-corruption laws?</t>
  </si>
  <si>
    <t>Does the company leadership (Chairperson/CEO/Member of the board of directors) demonstrate support for anti-corruption?</t>
  </si>
  <si>
    <t>Does the company’s code of conduct / anti-corruption policy explicitly apply to all employees and directors?</t>
  </si>
  <si>
    <t>Does the company’s anti-corruption policy explicitly apply to persons who are not employees but are authorised to act on behalf of the company or represent it (for example: agents, advisors, representatives or intermediaries)?</t>
  </si>
  <si>
    <t>Does the company require external entities that provide goods or services under contract (for example: contractors, subcontractors, suppliers) to abide by the company’s anti-corruption programme or supplier code?</t>
  </si>
  <si>
    <t>Does the company have in place an anti-corruption training programme for its employees and directors?</t>
  </si>
  <si>
    <t>Does the company have a policy on gifts, hospitality and expenses?</t>
  </si>
  <si>
    <t>Does the policy on gifts, hospitality or expenses include a definition of thresholds (descriptive or quoted as amounts) as well as procedures and reporting requirements?</t>
  </si>
  <si>
    <t>Is there a policy that explicitly prohibits facilitation payments?</t>
  </si>
  <si>
    <t>Does the company provide a mechanism/channel through which employees can report suspected acts of corruption or breaches of anti-corruption policies, and does the mechanism/channel allow for confidential and/or anonymous reporting (whistle-blowing)?</t>
  </si>
  <si>
    <t>Does the whistle-blowing mechanism/channel enable employees and others to raise concerns and report suspected acts of corruption or breaches of anti-corruption policies without risk of reprisal?</t>
  </si>
  <si>
    <r>
      <t xml:space="preserve">Does the mechanism/channel provide for two-way communication with the whistle-blower </t>
    </r>
    <r>
      <rPr>
        <sz val="11"/>
        <color rgb="FF000000"/>
        <rFont val="Calibri"/>
        <family val="2"/>
        <scheme val="minor"/>
      </rPr>
      <t>for any needed follow-up on the concern/s raised?</t>
    </r>
  </si>
  <si>
    <t>Does the company carry out regular or continuous monitoring of its anti-corruption programme/policy to review its suitability, adequacy and effectiveness, and implement improvements as appropriate?</t>
  </si>
  <si>
    <t>Does the company have a policy on political contributions that either prohibits such contributions or if it does not, requires such contributions to be publicly disclosed?</t>
  </si>
  <si>
    <t>Total Score</t>
  </si>
  <si>
    <t>Percentage Score</t>
  </si>
  <si>
    <t xml:space="preserve">B P P L Holdings PLC </t>
  </si>
  <si>
    <t>Organisational Transparency</t>
  </si>
  <si>
    <t xml:space="preserve">Does the company disclose its ultimate beneficial owner/s? </t>
  </si>
  <si>
    <t>No</t>
  </si>
  <si>
    <t>Yes</t>
  </si>
  <si>
    <t xml:space="preserve">Yes </t>
  </si>
  <si>
    <r>
      <t xml:space="preserve">Which of the following information does the company disclose for all of its </t>
    </r>
    <r>
      <rPr>
        <b/>
        <sz val="12"/>
        <color theme="1"/>
        <rFont val="Calibri Light"/>
        <family val="2"/>
        <scheme val="major"/>
      </rPr>
      <t>fully consolidated subsidiaries</t>
    </r>
  </si>
  <si>
    <t>full list with names</t>
  </si>
  <si>
    <t>percentages owned in each of them</t>
  </si>
  <si>
    <t>country of incorporation (for each entity)</t>
  </si>
  <si>
    <t>country of operations (for each entity)</t>
  </si>
  <si>
    <r>
      <t xml:space="preserve">Which of the following information does the company disclose for all of its </t>
    </r>
    <r>
      <rPr>
        <b/>
        <sz val="12"/>
        <color theme="1"/>
        <rFont val="Calibri Light"/>
        <family val="2"/>
        <scheme val="major"/>
      </rPr>
      <t>non fully consolidated holdings</t>
    </r>
    <r>
      <rPr>
        <sz val="12"/>
        <color theme="1"/>
        <rFont val="Calibri Light"/>
        <family val="2"/>
        <scheme val="major"/>
      </rPr>
      <t>, such as associates, joint-ventures</t>
    </r>
  </si>
  <si>
    <t>Domestic Financial Reporting</t>
  </si>
  <si>
    <t>Does the company disclose its revenues/ sales in Sri Lanka?</t>
  </si>
  <si>
    <t>Does the country disclose its capital expenditure in Sri Lanka?</t>
  </si>
  <si>
    <t>Does the company disclose its pre-tax income in Sri Lanka?</t>
  </si>
  <si>
    <t>Does the company disclose its income tax in Sri Lanka?</t>
  </si>
  <si>
    <t>Does the Company disclose its community contribution (Corporate Social Responsibility programmes) in Sri Lanka?</t>
  </si>
  <si>
    <t>C I C Holdings PLC</t>
  </si>
  <si>
    <t>hSenid Business Solutions</t>
  </si>
  <si>
    <t>Country by Country Reporting</t>
  </si>
  <si>
    <t>Country A</t>
  </si>
  <si>
    <t>Kenya</t>
  </si>
  <si>
    <t xml:space="preserve">Singapore </t>
  </si>
  <si>
    <t>Bangladesh</t>
  </si>
  <si>
    <t xml:space="preserve">Mauritius </t>
  </si>
  <si>
    <t xml:space="preserve">Maldives </t>
  </si>
  <si>
    <t>Myanmar</t>
  </si>
  <si>
    <t>India</t>
  </si>
  <si>
    <t>Uganda</t>
  </si>
  <si>
    <t>Maldives</t>
  </si>
  <si>
    <t>Thailand</t>
  </si>
  <si>
    <t>Singapore</t>
  </si>
  <si>
    <t>Mauritius</t>
  </si>
  <si>
    <t>Italy</t>
  </si>
  <si>
    <t xml:space="preserve">India </t>
  </si>
  <si>
    <t>United Kingdom</t>
  </si>
  <si>
    <t>U.A.E.</t>
  </si>
  <si>
    <t>Does the company disclose its revenue/sales in Country A?</t>
  </si>
  <si>
    <t>Does the company disclose its capital expenditure in Country A?</t>
  </si>
  <si>
    <t>Does the company disclose its pre-tax income in Country A?</t>
  </si>
  <si>
    <t>Does the company disclose its income tax in Country A?</t>
  </si>
  <si>
    <t>Does the Company disclose its community contribution in Country A?</t>
  </si>
  <si>
    <t>Country B</t>
  </si>
  <si>
    <t>Nepal</t>
  </si>
  <si>
    <t>Netherlands</t>
  </si>
  <si>
    <t xml:space="preserve">U.A.E </t>
  </si>
  <si>
    <t>Pakistan</t>
  </si>
  <si>
    <t>Indonesia</t>
  </si>
  <si>
    <t>USA</t>
  </si>
  <si>
    <t>Does the company disclose its revenue/sales in Country B?</t>
  </si>
  <si>
    <t>Does the company disclose its capital expenditure in Country B?</t>
  </si>
  <si>
    <t>Does the company disclose its pre-tax income in Country B?</t>
  </si>
  <si>
    <t>Does the company disclose its income tax in Country B?</t>
  </si>
  <si>
    <t>Does the Company disclose its community contribution in Country B?</t>
  </si>
  <si>
    <t>Country C</t>
  </si>
  <si>
    <t xml:space="preserve">United Arab Emirates </t>
  </si>
  <si>
    <t xml:space="preserve">British Virgin Islands </t>
  </si>
  <si>
    <t>Sierra Leone</t>
  </si>
  <si>
    <t>Malaysia</t>
  </si>
  <si>
    <t>Mozambique</t>
  </si>
  <si>
    <t>Fiji</t>
  </si>
  <si>
    <t>Australia</t>
  </si>
  <si>
    <t>Cambodia</t>
  </si>
  <si>
    <t>Dubai</t>
  </si>
  <si>
    <t>Does the company disclose its revenue/sales in Country C?</t>
  </si>
  <si>
    <t>Does the company disclose its capital expenditure in Country C?</t>
  </si>
  <si>
    <t>Does the company disclose its pre-tax income in Country C?</t>
  </si>
  <si>
    <t>Does the company disclose its income tax in Country C?</t>
  </si>
  <si>
    <t>Does the Company disclose its community contribution in Country C?</t>
  </si>
  <si>
    <t>Country D</t>
  </si>
  <si>
    <t>Oman</t>
  </si>
  <si>
    <t>United Arab Emirates</t>
  </si>
  <si>
    <t>Ethiopia</t>
  </si>
  <si>
    <t>British Virgin Islands</t>
  </si>
  <si>
    <t>Does the company disclose its revenue/sales in Country D?</t>
  </si>
  <si>
    <t>Does the company disclose its capital expenditure in Country D?</t>
  </si>
  <si>
    <t>Does the company disclose its pre-tax income in Country D?</t>
  </si>
  <si>
    <t>Does the company disclose its income tax in Country D?</t>
  </si>
  <si>
    <t>Does the Company disclose its community contribution in Country D?</t>
  </si>
  <si>
    <t>Country E</t>
  </si>
  <si>
    <t>Egypt</t>
  </si>
  <si>
    <t>Philippines</t>
  </si>
  <si>
    <t>Does the company disclose its revenue/sales in Country E?</t>
  </si>
  <si>
    <t>Does the company disclose its capital expenditure in Country E?</t>
  </si>
  <si>
    <t>Does the company disclose its pre-tax income in Country E?</t>
  </si>
  <si>
    <t>Does the company disclose its income tax in Country E?</t>
  </si>
  <si>
    <t>Does the Company disclose its community contribution in Country E?</t>
  </si>
  <si>
    <t>Country F</t>
  </si>
  <si>
    <t>El Salvador</t>
  </si>
  <si>
    <t>Does the company disclose its revenue/sales in Country F?</t>
  </si>
  <si>
    <t>Does the company disclose its capital expenditure in Country F?</t>
  </si>
  <si>
    <t>Does the company disclose its pre-tax income in Country F?</t>
  </si>
  <si>
    <t>Does the company disclose its income tax in Country F?</t>
  </si>
  <si>
    <t>Does the Company disclose its community contribution in Country F?</t>
  </si>
  <si>
    <t>Country G</t>
  </si>
  <si>
    <t>Does the company disclose its revenue/sales in Country G?</t>
  </si>
  <si>
    <t>Does the company disclose its capital expenditure in Country G?</t>
  </si>
  <si>
    <t>Does the company disclose its pre-tax income in Country G?</t>
  </si>
  <si>
    <t>Does the company disclose its income tax in Country G?</t>
  </si>
  <si>
    <t>Does the Company disclose its community contribution in Country G?</t>
  </si>
  <si>
    <t>Country H</t>
  </si>
  <si>
    <t>Zambia</t>
  </si>
  <si>
    <t>Does the company disclose its revenue/sales in Country H?</t>
  </si>
  <si>
    <t>Does the company disclose its capital expenditure in Country H?</t>
  </si>
  <si>
    <t>Does the company disclose its pre-tax income in Country H?</t>
  </si>
  <si>
    <t>Does the company disclose its income tax in Country H?</t>
  </si>
  <si>
    <t>Does the Company disclose its community contribution in Country H?</t>
  </si>
  <si>
    <t>Country I</t>
  </si>
  <si>
    <t>Belgium</t>
  </si>
  <si>
    <t>Does the company disclose its revenue/sales in Country I?</t>
  </si>
  <si>
    <t>Does the company disclose its capital expenditure in Country I?</t>
  </si>
  <si>
    <t>Does the company disclose its pre-tax income in Country I?</t>
  </si>
  <si>
    <t>Does the company disclose its income tax in Country I?</t>
  </si>
  <si>
    <t>Does the Company disclose its community contribution in Country I?</t>
  </si>
  <si>
    <t>Country J</t>
  </si>
  <si>
    <t>Canada</t>
  </si>
  <si>
    <t>Does the company disclose its revenue/sales in Country J?</t>
  </si>
  <si>
    <t>Does the company disclose its capital expenditure in Country J?</t>
  </si>
  <si>
    <t>Does the company disclose its pre-tax income in Country J?</t>
  </si>
  <si>
    <t>Does the company disclose its income tax in Country J?</t>
  </si>
  <si>
    <t>Does the Company disclose its community contribution in Country J?</t>
  </si>
  <si>
    <t>Country K</t>
  </si>
  <si>
    <t>Does the company disclose its revenue/sales in Country K?</t>
  </si>
  <si>
    <t>Does the company disclose its capital expenditure in Country K?</t>
  </si>
  <si>
    <t>Does the company disclose its pre-tax income in Country K?</t>
  </si>
  <si>
    <t>Does the company disclose its income tax in Country K?</t>
  </si>
  <si>
    <t>Does the Company disclose its community contribution in Country K?</t>
  </si>
  <si>
    <t>Country L</t>
  </si>
  <si>
    <t xml:space="preserve">Sierra Leone </t>
  </si>
  <si>
    <t>Taiwan</t>
  </si>
  <si>
    <t>Does the company disclose its revenue/sales in Country L?</t>
  </si>
  <si>
    <t>Does the company disclose its capital expenditure in Country L?</t>
  </si>
  <si>
    <t>Does the company disclose its pre-tax income in Country L?</t>
  </si>
  <si>
    <t>Does the company disclose its income tax in Country L?</t>
  </si>
  <si>
    <t>Does the Company disclose its community contribution in Country L?</t>
  </si>
  <si>
    <t>Country M</t>
  </si>
  <si>
    <t>Hong Kong</t>
  </si>
  <si>
    <t>Does the company disclose its revenue/sales in Country M?</t>
  </si>
  <si>
    <t>Does the company disclose its capital expenditure in Country M?</t>
  </si>
  <si>
    <t>Does the company disclose its pre-tax income in Country M?</t>
  </si>
  <si>
    <t>Does the company disclose its income tax in Country M?</t>
  </si>
  <si>
    <t>Does the Company disclose its community contribution in Country M?</t>
  </si>
  <si>
    <t>Country N</t>
  </si>
  <si>
    <t>Zimbabwe</t>
  </si>
  <si>
    <t>China</t>
  </si>
  <si>
    <t>Does the company disclose its revenue/sales in Country N?</t>
  </si>
  <si>
    <t>Does the company disclose its capital expenditure in Country N?</t>
  </si>
  <si>
    <t>Does the company disclose its pre-tax income in Country N?</t>
  </si>
  <si>
    <t>Does the company disclose its income tax in Country N?</t>
  </si>
  <si>
    <t>Does the Company disclose its community contribution in Country N?</t>
  </si>
  <si>
    <t>Country O</t>
  </si>
  <si>
    <t>Denmark</t>
  </si>
  <si>
    <t>Does the company disclose its revenue/sales in Country O?</t>
  </si>
  <si>
    <t>Does the company disclose its capital expenditure in Country O?</t>
  </si>
  <si>
    <t>Does the company disclose its pre-tax income in Country O?</t>
  </si>
  <si>
    <t>Does the company disclose its income tax in Country O?</t>
  </si>
  <si>
    <t>Does the Company disclose its community contribution in Country O?</t>
  </si>
  <si>
    <t>Country P</t>
  </si>
  <si>
    <t>Does the company disclose its revenue/sales in Country P?</t>
  </si>
  <si>
    <t>Does the company disclose its capital expenditure in Country P?</t>
  </si>
  <si>
    <t>Does the company disclose its pre-tax income in Country P?</t>
  </si>
  <si>
    <t>Does the company disclose its income tax in Country P?</t>
  </si>
  <si>
    <t>Does the Company disclose its community contribution in Country P?</t>
  </si>
  <si>
    <t>Country Q</t>
  </si>
  <si>
    <t>Does the company disclose its revenue/sales in Country Q?</t>
  </si>
  <si>
    <t>Does the company disclose its capital expenditure in Country Q?</t>
  </si>
  <si>
    <t>Does the company disclose its pre-tax income in Country Q?</t>
  </si>
  <si>
    <t>Does the company disclose its income tax in Country Q?</t>
  </si>
  <si>
    <t>Does the Company disclose its community contribution in Country Q?</t>
  </si>
  <si>
    <t>Country R</t>
  </si>
  <si>
    <t>Does the company disclose its revenue/sales in Country R?</t>
  </si>
  <si>
    <t>Does the company disclose its capital expenditure in Country R?</t>
  </si>
  <si>
    <t>Does the company disclose its pre-tax income in Country R?</t>
  </si>
  <si>
    <t>Does the company disclose its income tax in Country R?</t>
  </si>
  <si>
    <t>Does the Company disclose its community contribution in Country R?</t>
  </si>
  <si>
    <t>Country S</t>
  </si>
  <si>
    <t>South Africa</t>
  </si>
  <si>
    <t>Does the company disclose its revenue/sales in Country S?</t>
  </si>
  <si>
    <t>Does the company disclose its capital expenditure in Country S?</t>
  </si>
  <si>
    <t>Does the company disclose its pre-tax income in Country S?</t>
  </si>
  <si>
    <t>Does the company disclose its income tax in Country S?</t>
  </si>
  <si>
    <t>Does the Company disclose its community contribution in Country S?</t>
  </si>
  <si>
    <t>Country T</t>
  </si>
  <si>
    <t>Vietnam</t>
  </si>
  <si>
    <t>Does the company disclose its revenue/sales in Country T?</t>
  </si>
  <si>
    <t>Does the company disclose its capital expenditure in Country T?</t>
  </si>
  <si>
    <t>Does the company disclose its pre-tax income in Country T?</t>
  </si>
  <si>
    <t>Does the company disclose its income tax in Country T?</t>
  </si>
  <si>
    <t>Does the Company disclose its community contribution in Country T?</t>
  </si>
  <si>
    <t>Country U</t>
  </si>
  <si>
    <t>Does the company disclose its revenue/sales in Country U?</t>
  </si>
  <si>
    <t>Does the company disclose its capital expenditure in Country U?</t>
  </si>
  <si>
    <t>Does the company disclose its pre-tax income in Country U?</t>
  </si>
  <si>
    <t>Does the company disclose its income tax in Country U?</t>
  </si>
  <si>
    <t>Does the Company disclose its community contribution in Country U?</t>
  </si>
  <si>
    <t>Country V</t>
  </si>
  <si>
    <t>Madagascar</t>
  </si>
  <si>
    <t>Does the company disclose its revenue/sales in Country V?</t>
  </si>
  <si>
    <t>Does the company disclose its capital expenditure in Country V?</t>
  </si>
  <si>
    <t>Does the company disclose its pre-tax income in Country V?</t>
  </si>
  <si>
    <t>Does the company disclose its income tax in Country V?</t>
  </si>
  <si>
    <t>Does the Company disclose its community contribution in Country V?</t>
  </si>
  <si>
    <t>Country W</t>
  </si>
  <si>
    <t>Guatemala</t>
  </si>
  <si>
    <t>Does the company disclose its revenue/sales in Country W?</t>
  </si>
  <si>
    <t>Does the company disclose its capital expenditure in Country W?</t>
  </si>
  <si>
    <t>Does the company disclose its pre-tax income in Country W?</t>
  </si>
  <si>
    <t>Does the company disclose its income tax in Country W?</t>
  </si>
  <si>
    <t>Does the Company disclose its community contribution in Country W?</t>
  </si>
  <si>
    <t>Country X</t>
  </si>
  <si>
    <t>Honduras</t>
  </si>
  <si>
    <t>Does the company disclose its revenue/sales in Country X?</t>
  </si>
  <si>
    <t>Does the company disclose its capital expenditure in Country X?</t>
  </si>
  <si>
    <t>Does the company disclose its pre-tax income in Country X?</t>
  </si>
  <si>
    <t>Does the company disclose its income tax in Country X?</t>
  </si>
  <si>
    <t>Does the Company disclose its community contribution in Country X?</t>
  </si>
  <si>
    <t>Country Y</t>
  </si>
  <si>
    <t>Nicaragua</t>
  </si>
  <si>
    <t>Does the company disclose its revenue/sales in Country Y?</t>
  </si>
  <si>
    <t>Does the company disclose its capital expenditure in Country Y?</t>
  </si>
  <si>
    <t>Does the company disclose its pre-tax income in Country Y?</t>
  </si>
  <si>
    <t>Does the company disclose its income tax in Country Y?</t>
  </si>
  <si>
    <t>Does the Company disclose its community contribution in Country Y?</t>
  </si>
  <si>
    <t>Country Z</t>
  </si>
  <si>
    <t>Does the company disclose its revenue/sales in Country Z?</t>
  </si>
  <si>
    <t>Does the company disclose its capital expenditure in Country Z?</t>
  </si>
  <si>
    <t>Does the company disclose its pre-tax income in Country Z?</t>
  </si>
  <si>
    <t>Does the company disclose its income tax in Country Z?</t>
  </si>
  <si>
    <t>Does the Company disclose its community contribution in Country Z?</t>
  </si>
  <si>
    <t>Country AA</t>
  </si>
  <si>
    <t>Does the company disclose its revenue/sales in Country AA?</t>
  </si>
  <si>
    <t>Does the company disclose its capital expenditure in Country AA?</t>
  </si>
  <si>
    <t>Does the company disclose its pre-tax income in Country AA?</t>
  </si>
  <si>
    <t>Does the company disclose its income tax in Country AA?</t>
  </si>
  <si>
    <t>Does the Company disclose its community contribution in Country AA?</t>
  </si>
  <si>
    <t>Country AB</t>
  </si>
  <si>
    <t>Does the company disclose its revenue/sales in Country AB?</t>
  </si>
  <si>
    <t>Does the company disclose its capital expenditure in Country AB?</t>
  </si>
  <si>
    <t>Does the company disclose its pre-tax income in Country AB?</t>
  </si>
  <si>
    <t>Does the company disclose its income tax in Country AB?</t>
  </si>
  <si>
    <t>Does the Company disclose its community contribution in Country AB?</t>
  </si>
  <si>
    <t>ACCESS ENGINEERING PLC</t>
  </si>
  <si>
    <t xml:space="preserve">Country of Operations </t>
  </si>
  <si>
    <t xml:space="preserve">Question 25.
Revenues </t>
  </si>
  <si>
    <t xml:space="preserve">Question 26.
Capital Expenditure </t>
  </si>
  <si>
    <t>Question 27. 
Income Before Tax</t>
  </si>
  <si>
    <t>Question 28.
Income Tax</t>
  </si>
  <si>
    <t xml:space="preserve">Qustion 29.
Community Contribution </t>
  </si>
  <si>
    <t xml:space="preserve">Kenya </t>
  </si>
  <si>
    <t xml:space="preserve">Points Per Question </t>
  </si>
  <si>
    <t xml:space="preserve">Number of Countries </t>
  </si>
  <si>
    <t>Result Per Question</t>
  </si>
  <si>
    <t xml:space="preserve">Total Points </t>
  </si>
  <si>
    <t xml:space="preserve">Final Score </t>
  </si>
  <si>
    <t>AITKEN SPENCE HOTEL HOLDINGS PLC</t>
  </si>
  <si>
    <t>AITKEN SPENCE PLC</t>
  </si>
  <si>
    <t xml:space="preserve">Question 22.
Revenues </t>
  </si>
  <si>
    <t xml:space="preserve">Question 23.
Capital Expenditure </t>
  </si>
  <si>
    <t>Question 24. 
Income Before Tax</t>
  </si>
  <si>
    <t>Question 25.
Income Tax</t>
  </si>
  <si>
    <t xml:space="preserve">Qustion 26.
Community Contribution </t>
  </si>
  <si>
    <t>AMBEON CAPITAL PLC</t>
  </si>
  <si>
    <t>AMBEON HOLDINGS PLC</t>
  </si>
  <si>
    <t>BROWN &amp; COMPANY PLC</t>
  </si>
  <si>
    <t>BROWNS INVESTMENT PLC</t>
  </si>
  <si>
    <t>BUKIT DARAH PLC</t>
  </si>
  <si>
    <t>CARSON CUMBERBATCH PLC</t>
  </si>
  <si>
    <t>CEYLINCO INSURANCE PLC</t>
  </si>
  <si>
    <t xml:space="preserve">Nepal </t>
  </si>
  <si>
    <t>CEYLON GUARDIAN INVESTEMENT TRUST PLC</t>
  </si>
  <si>
    <t>CIC HOLDINGS PLC</t>
  </si>
  <si>
    <t>COMMERCIAL BANK OF CEYLON PLC</t>
  </si>
  <si>
    <t xml:space="preserve">Italy </t>
  </si>
  <si>
    <t>DIPPED PRODUCTS PLC</t>
  </si>
  <si>
    <t>EDEN HOTEL LANKA PLC</t>
  </si>
  <si>
    <t>EXPOLANKA HOLDINGS PLC</t>
  </si>
  <si>
    <t xml:space="preserve">Belgium </t>
  </si>
  <si>
    <t>UAE</t>
  </si>
  <si>
    <t>HAYCARB PLC</t>
  </si>
  <si>
    <t>HAYLEYS PLC</t>
  </si>
  <si>
    <t>HELA APPAREL HOLDINGS PLC</t>
  </si>
  <si>
    <t xml:space="preserve">Egypt </t>
  </si>
  <si>
    <t>HEMAS HOLDINGS PLC</t>
  </si>
  <si>
    <t>HSENID BUSINESS SOLUTIONS PLC</t>
  </si>
  <si>
    <t>JAT HOLDINGS PLC</t>
  </si>
  <si>
    <t>JOHN KEELLS HOLDINGS PLC</t>
  </si>
  <si>
    <t>JOHN KEELLS HOTEL HOLDINGS  PLC</t>
  </si>
  <si>
    <t>L B FINANCE  PLC</t>
  </si>
  <si>
    <t>LANKA TILES  PLC</t>
  </si>
  <si>
    <t>LAUGFS GAS PLC</t>
  </si>
  <si>
    <t>LOLC HOLDINGS PLC</t>
  </si>
  <si>
    <t>MELSTACORP PLC</t>
  </si>
  <si>
    <t>NATIONAL DEVELOPMENT BANK PLC</t>
  </si>
  <si>
    <t>PEOPLE'S LEASING AND FINANCE  PLC</t>
  </si>
  <si>
    <t>RICHARD PIERIS AND COMPANY PLC</t>
  </si>
  <si>
    <t>TEEJAY LANKA PLC</t>
  </si>
  <si>
    <t>VIDULLANKA PLC</t>
  </si>
  <si>
    <t>WINDFORCE PLC</t>
  </si>
  <si>
    <t xml:space="preserve">Overall Rank - Country by Country Reporting </t>
  </si>
  <si>
    <t>Does the company have an explicit publicly stated commitment against sexual harassment?</t>
  </si>
  <si>
    <t>Does the company have an explicit, publicly stated commitment to non-discrimination based on gender?</t>
  </si>
  <si>
    <t>Does the company adopt a gender inclusive/equal opportunity recruitment policy?</t>
  </si>
  <si>
    <t>Does the company adopt a gender inclusive promotion policy?</t>
  </si>
  <si>
    <t xml:space="preserve">Does the company have a policy for bidding on government contracts/tenders? </t>
  </si>
  <si>
    <t xml:space="preserve">Does the company disclose its current contracts with local and/or foreign governments? </t>
  </si>
  <si>
    <t>Does the company publish tendering and post award documents for government contracts and awarded tenders?</t>
  </si>
  <si>
    <t xml:space="preserve">Does the company disclose audited financial accounts for government contracts and awarded tenders? </t>
  </si>
  <si>
    <t>No. of Companies that Scored 1.0 or "Yes"</t>
  </si>
  <si>
    <t>No. of Companies that Score 0.5</t>
  </si>
  <si>
    <t>No. of Companies that Scored 0 or "No"</t>
  </si>
  <si>
    <t>No. of Companies for which the Question is Not Applicable (N/A)</t>
  </si>
  <si>
    <t xml:space="preserve">Variance </t>
  </si>
  <si>
    <t>N/A*</t>
  </si>
  <si>
    <t xml:space="preserve">* The variance has been marked N/A as the question was amended for the current codebook, therefore, a comparable score cannot be obtained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</si>
</sst>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_);\(0.0\)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2"/>
      <color rgb="FF00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11"/>
      <name val="Calibri"/>
      <family val="2"/>
      <scheme val="minor"/>
    </font>
    <font>
      <b/>
      <sz val="12"/>
      <name val="Calibri Light"/>
      <family val="2"/>
      <scheme val="major"/>
    </font>
    <font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2"/>
      <color rgb="FF333333"/>
      <name val="Calibri Light"/>
      <family val="2"/>
      <scheme val="major"/>
    </font>
    <font>
      <b/>
      <sz val="14"/>
      <color rgb="FF000000"/>
      <name val="Calibri Light"/>
      <family val="2"/>
    </font>
    <font>
      <sz val="8"/>
      <name val="Calibri"/>
      <family val="2"/>
      <scheme val="minor"/>
    </font>
    <font>
      <b/>
      <sz val="12"/>
      <color rgb="FF0A0101"/>
      <name val="Calibri Light"/>
      <family val="2"/>
      <scheme val="major"/>
    </font>
    <font>
      <b/>
      <sz val="12"/>
      <color indexed="0"/>
      <name val="Calibri Light"/>
      <family val="2"/>
      <scheme val="major"/>
    </font>
    <font>
      <sz val="12"/>
      <color rgb="FF0A010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indexed="0"/>
      <name val="Calibri Light"/>
      <family val="2"/>
      <scheme val="major"/>
    </font>
    <font>
      <sz val="12"/>
      <name val="Calibri Light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9" fontId="5" fillId="2" borderId="0" xfId="0" applyNumberFormat="1" applyFont="1" applyFill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2" fillId="0" borderId="0" xfId="0" applyFont="1"/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9" fontId="11" fillId="2" borderId="0" xfId="0" applyNumberFormat="1" applyFont="1" applyFill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9" fontId="14" fillId="2" borderId="1" xfId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49" xfId="0" applyBorder="1"/>
    <xf numFmtId="0" fontId="0" fillId="0" borderId="3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5" fillId="12" borderId="1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5" fillId="10" borderId="38" xfId="0" applyFont="1" applyFill="1" applyBorder="1" applyAlignment="1">
      <alignment horizontal="center" vertical="center" wrapText="1"/>
    </xf>
    <xf numFmtId="0" fontId="10" fillId="10" borderId="57" xfId="0" applyFont="1" applyFill="1" applyBorder="1" applyAlignment="1">
      <alignment horizontal="center" vertical="center" wrapText="1"/>
    </xf>
    <xf numFmtId="9" fontId="15" fillId="0" borderId="7" xfId="1" applyFont="1" applyBorder="1" applyAlignment="1">
      <alignment horizontal="center" vertical="center"/>
    </xf>
    <xf numFmtId="9" fontId="15" fillId="0" borderId="30" xfId="1" applyFont="1" applyBorder="1" applyAlignment="1">
      <alignment horizontal="center" vertical="center"/>
    </xf>
    <xf numFmtId="9" fontId="15" fillId="0" borderId="31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9" fontId="8" fillId="0" borderId="62" xfId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9" fontId="8" fillId="0" borderId="45" xfId="1" applyFont="1" applyFill="1" applyBorder="1" applyAlignment="1">
      <alignment horizontal="center" vertical="center" wrapText="1"/>
    </xf>
    <xf numFmtId="9" fontId="8" fillId="0" borderId="45" xfId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9" fontId="8" fillId="0" borderId="54" xfId="1" applyFont="1" applyFill="1" applyBorder="1" applyAlignment="1">
      <alignment horizontal="center" vertical="center" wrapText="1"/>
    </xf>
    <xf numFmtId="9" fontId="8" fillId="0" borderId="54" xfId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9" fontId="8" fillId="0" borderId="44" xfId="1" applyFont="1" applyFill="1" applyBorder="1" applyAlignment="1">
      <alignment horizontal="center" vertical="center" wrapText="1"/>
    </xf>
    <xf numFmtId="9" fontId="8" fillId="0" borderId="44" xfId="1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8" fillId="0" borderId="4" xfId="1" applyFont="1" applyFill="1" applyBorder="1" applyAlignment="1">
      <alignment horizontal="center" vertical="center" wrapText="1"/>
    </xf>
    <xf numFmtId="9" fontId="8" fillId="0" borderId="47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3" fontId="5" fillId="10" borderId="56" xfId="2" applyFont="1" applyFill="1" applyBorder="1" applyAlignment="1">
      <alignment horizontal="center" vertical="center" wrapText="1"/>
    </xf>
    <xf numFmtId="43" fontId="5" fillId="0" borderId="0" xfId="2" applyFont="1" applyAlignment="1">
      <alignment horizontal="center"/>
    </xf>
    <xf numFmtId="164" fontId="20" fillId="0" borderId="11" xfId="2" applyNumberFormat="1" applyFont="1" applyBorder="1" applyAlignment="1">
      <alignment horizontal="center" vertical="center"/>
    </xf>
    <xf numFmtId="164" fontId="20" fillId="0" borderId="20" xfId="2" applyNumberFormat="1" applyFont="1" applyBorder="1" applyAlignment="1">
      <alignment horizontal="center" vertical="center"/>
    </xf>
    <xf numFmtId="165" fontId="0" fillId="0" borderId="0" xfId="0" applyNumberFormat="1"/>
    <xf numFmtId="165" fontId="5" fillId="10" borderId="38" xfId="0" applyNumberFormat="1" applyFont="1" applyFill="1" applyBorder="1" applyAlignment="1">
      <alignment horizontal="center" vertical="center" wrapText="1"/>
    </xf>
    <xf numFmtId="165" fontId="10" fillId="0" borderId="11" xfId="0" applyNumberFormat="1" applyFont="1" applyBorder="1" applyAlignment="1">
      <alignment horizontal="center" vertical="center"/>
    </xf>
    <xf numFmtId="165" fontId="10" fillId="0" borderId="20" xfId="0" applyNumberFormat="1" applyFont="1" applyBorder="1" applyAlignment="1">
      <alignment horizontal="center" vertical="center"/>
    </xf>
    <xf numFmtId="165" fontId="10" fillId="0" borderId="26" xfId="0" applyNumberFormat="1" applyFont="1" applyBorder="1" applyAlignment="1">
      <alignment horizontal="center" vertical="center"/>
    </xf>
    <xf numFmtId="165" fontId="5" fillId="10" borderId="56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68" xfId="0" applyBorder="1" applyAlignment="1">
      <alignment textRotation="90" wrapText="1"/>
    </xf>
    <xf numFmtId="0" fontId="0" fillId="0" borderId="69" xfId="0" applyBorder="1" applyAlignment="1">
      <alignment textRotation="90" wrapText="1"/>
    </xf>
    <xf numFmtId="0" fontId="0" fillId="0" borderId="70" xfId="0" applyBorder="1" applyAlignment="1">
      <alignment textRotation="90" wrapText="1"/>
    </xf>
    <xf numFmtId="0" fontId="0" fillId="0" borderId="17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2" borderId="28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5" fillId="0" borderId="1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5" fillId="1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9" fontId="5" fillId="0" borderId="11" xfId="1" applyFont="1" applyFill="1" applyBorder="1" applyAlignment="1">
      <alignment horizontal="center" vertical="center"/>
    </xf>
    <xf numFmtId="9" fontId="5" fillId="0" borderId="20" xfId="1" applyFont="1" applyFill="1" applyBorder="1" applyAlignment="1">
      <alignment horizontal="center" vertical="center"/>
    </xf>
    <xf numFmtId="9" fontId="5" fillId="0" borderId="26" xfId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textRotation="90" wrapText="1"/>
    </xf>
    <xf numFmtId="0" fontId="8" fillId="0" borderId="47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66" xfId="0" applyFont="1" applyBorder="1" applyAlignment="1">
      <alignment horizontal="center" vertical="center" textRotation="90" wrapText="1"/>
    </xf>
    <xf numFmtId="0" fontId="7" fillId="0" borderId="55" xfId="0" applyFont="1" applyBorder="1" applyAlignment="1">
      <alignment horizontal="center" vertical="center" textRotation="90" wrapText="1"/>
    </xf>
    <xf numFmtId="0" fontId="9" fillId="0" borderId="72" xfId="0" applyFont="1" applyBorder="1" applyAlignment="1">
      <alignment horizontal="left" textRotation="90" wrapText="1"/>
    </xf>
    <xf numFmtId="0" fontId="0" fillId="0" borderId="32" xfId="0" applyBorder="1" applyAlignment="1">
      <alignment horizontal="left" textRotation="90" wrapText="1"/>
    </xf>
    <xf numFmtId="0" fontId="9" fillId="0" borderId="32" xfId="0" applyFont="1" applyBorder="1" applyAlignment="1">
      <alignment horizontal="left" textRotation="90" wrapText="1"/>
    </xf>
    <xf numFmtId="0" fontId="0" fillId="0" borderId="33" xfId="0" applyBorder="1" applyAlignment="1">
      <alignment textRotation="90" wrapText="1"/>
    </xf>
    <xf numFmtId="0" fontId="9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center" textRotation="90" wrapText="1"/>
    </xf>
    <xf numFmtId="0" fontId="4" fillId="2" borderId="38" xfId="0" applyFont="1" applyFill="1" applyBorder="1" applyAlignment="1">
      <alignment horizontal="center" textRotation="90" wrapText="1"/>
    </xf>
    <xf numFmtId="0" fontId="5" fillId="0" borderId="1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2" borderId="20" xfId="0" applyFont="1" applyFill="1" applyBorder="1" applyAlignment="1">
      <alignment horizontal="left" vertical="top"/>
    </xf>
    <xf numFmtId="0" fontId="5" fillId="2" borderId="26" xfId="0" applyFont="1" applyFill="1" applyBorder="1" applyAlignment="1">
      <alignment horizontal="left" vertical="top"/>
    </xf>
    <xf numFmtId="0" fontId="9" fillId="0" borderId="63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4" fillId="2" borderId="61" xfId="0" applyFont="1" applyFill="1" applyBorder="1" applyAlignment="1">
      <alignment horizontal="center" vertical="center" textRotation="90" wrapText="1"/>
    </xf>
    <xf numFmtId="0" fontId="0" fillId="0" borderId="73" xfId="0" applyBorder="1" applyAlignment="1">
      <alignment textRotation="90" wrapText="1"/>
    </xf>
    <xf numFmtId="0" fontId="0" fillId="0" borderId="32" xfId="0" applyBorder="1" applyAlignment="1">
      <alignment textRotation="90" wrapText="1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11" xfId="1" applyFont="1" applyFill="1" applyBorder="1" applyAlignment="1">
      <alignment horizontal="center" vertical="center" wrapText="1"/>
    </xf>
    <xf numFmtId="9" fontId="5" fillId="0" borderId="20" xfId="1" applyFont="1" applyFill="1" applyBorder="1" applyAlignment="1">
      <alignment horizontal="center" vertical="center" wrapText="1"/>
    </xf>
    <xf numFmtId="9" fontId="5" fillId="0" borderId="26" xfId="1" applyFont="1" applyFill="1" applyBorder="1" applyAlignment="1">
      <alignment horizontal="center" vertical="center" wrapText="1"/>
    </xf>
    <xf numFmtId="9" fontId="0" fillId="0" borderId="0" xfId="1" applyFont="1"/>
    <xf numFmtId="9" fontId="5" fillId="10" borderId="38" xfId="1" applyFont="1" applyFill="1" applyBorder="1" applyAlignment="1">
      <alignment horizontal="center" vertical="center" wrapText="1"/>
    </xf>
    <xf numFmtId="9" fontId="8" fillId="0" borderId="11" xfId="1" applyFont="1" applyBorder="1"/>
    <xf numFmtId="164" fontId="20" fillId="0" borderId="26" xfId="2" applyNumberFormat="1" applyFont="1" applyBorder="1" applyAlignment="1">
      <alignment horizontal="center" vertical="center"/>
    </xf>
    <xf numFmtId="9" fontId="8" fillId="0" borderId="20" xfId="1" applyFont="1" applyBorder="1"/>
    <xf numFmtId="9" fontId="8" fillId="0" borderId="26" xfId="1" applyFont="1" applyBorder="1"/>
    <xf numFmtId="2" fontId="8" fillId="12" borderId="11" xfId="0" applyNumberFormat="1" applyFont="1" applyFill="1" applyBorder="1"/>
    <xf numFmtId="2" fontId="8" fillId="12" borderId="20" xfId="0" applyNumberFormat="1" applyFont="1" applyFill="1" applyBorder="1"/>
    <xf numFmtId="2" fontId="8" fillId="12" borderId="26" xfId="0" applyNumberFormat="1" applyFont="1" applyFill="1" applyBorder="1"/>
    <xf numFmtId="0" fontId="18" fillId="10" borderId="29" xfId="0" applyFont="1" applyFill="1" applyBorder="1" applyAlignment="1">
      <alignment vertical="center"/>
    </xf>
    <xf numFmtId="0" fontId="18" fillId="10" borderId="49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9" fontId="18" fillId="10" borderId="31" xfId="0" applyNumberFormat="1" applyFont="1" applyFill="1" applyBorder="1" applyAlignment="1">
      <alignment horizontal="center" vertical="center"/>
    </xf>
    <xf numFmtId="9" fontId="18" fillId="10" borderId="49" xfId="0" applyNumberFormat="1" applyFont="1" applyFill="1" applyBorder="1" applyAlignment="1">
      <alignment horizontal="center" vertical="center"/>
    </xf>
    <xf numFmtId="9" fontId="18" fillId="10" borderId="1" xfId="0" applyNumberFormat="1" applyFont="1" applyFill="1" applyBorder="1" applyAlignment="1">
      <alignment horizontal="center" vertical="center"/>
    </xf>
    <xf numFmtId="2" fontId="18" fillId="10" borderId="1" xfId="0" applyNumberFormat="1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5" fillId="0" borderId="20" xfId="0" applyFont="1" applyBorder="1"/>
    <xf numFmtId="0" fontId="5" fillId="0" borderId="20" xfId="0" applyFont="1" applyBorder="1" applyAlignment="1">
      <alignment vertical="center"/>
    </xf>
    <xf numFmtId="0" fontId="8" fillId="0" borderId="11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0" fontId="8" fillId="0" borderId="20" xfId="0" applyFont="1" applyBorder="1"/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20" xfId="0" applyFont="1" applyBorder="1" applyAlignment="1" applyProtection="1">
      <alignment vertical="center"/>
      <protection locked="0"/>
    </xf>
    <xf numFmtId="0" fontId="21" fillId="0" borderId="20" xfId="0" applyFont="1" applyBorder="1" applyAlignment="1" applyProtection="1">
      <alignment vertical="center"/>
      <protection locked="0"/>
    </xf>
    <xf numFmtId="0" fontId="8" fillId="0" borderId="2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15" fillId="0" borderId="7" xfId="1" applyNumberFormat="1" applyFont="1" applyBorder="1" applyAlignment="1">
      <alignment horizontal="center" vertical="center"/>
    </xf>
    <xf numFmtId="43" fontId="0" fillId="0" borderId="0" xfId="2" applyFont="1" applyBorder="1"/>
    <xf numFmtId="0" fontId="5" fillId="0" borderId="0" xfId="0" applyFont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2" fontId="5" fillId="0" borderId="20" xfId="2" applyNumberFormat="1" applyFont="1" applyBorder="1" applyAlignment="1">
      <alignment horizontal="center" vertical="center"/>
    </xf>
    <xf numFmtId="2" fontId="5" fillId="0" borderId="26" xfId="2" applyNumberFormat="1" applyFont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 wrapText="1"/>
    </xf>
    <xf numFmtId="2" fontId="5" fillId="10" borderId="59" xfId="0" applyNumberFormat="1" applyFont="1" applyFill="1" applyBorder="1" applyAlignment="1">
      <alignment horizontal="center" vertical="center" wrapText="1"/>
    </xf>
    <xf numFmtId="2" fontId="22" fillId="0" borderId="22" xfId="1" applyNumberFormat="1" applyFont="1" applyBorder="1" applyAlignment="1">
      <alignment horizontal="center"/>
    </xf>
    <xf numFmtId="2" fontId="22" fillId="0" borderId="60" xfId="1" applyNumberFormat="1" applyFont="1" applyBorder="1" applyAlignment="1">
      <alignment horizontal="center"/>
    </xf>
    <xf numFmtId="0" fontId="10" fillId="10" borderId="11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/>
    </xf>
    <xf numFmtId="2" fontId="5" fillId="10" borderId="11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/>
    </xf>
    <xf numFmtId="2" fontId="10" fillId="0" borderId="26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textRotation="90" wrapText="1"/>
    </xf>
    <xf numFmtId="0" fontId="7" fillId="0" borderId="33" xfId="0" applyFont="1" applyBorder="1" applyAlignment="1">
      <alignment horizontal="center" vertical="center" textRotation="90" wrapText="1"/>
    </xf>
    <xf numFmtId="0" fontId="7" fillId="0" borderId="72" xfId="0" applyFont="1" applyBorder="1" applyAlignment="1">
      <alignment horizontal="center" vertical="center" textRotation="90" wrapText="1"/>
    </xf>
    <xf numFmtId="0" fontId="3" fillId="2" borderId="38" xfId="0" applyFont="1" applyFill="1" applyBorder="1" applyAlignment="1">
      <alignment horizontal="center" vertical="center" textRotation="90" wrapText="1"/>
    </xf>
    <xf numFmtId="0" fontId="4" fillId="2" borderId="38" xfId="0" applyFont="1" applyFill="1" applyBorder="1" applyAlignment="1">
      <alignment horizontal="center" vertical="center" textRotation="90" wrapText="1"/>
    </xf>
    <xf numFmtId="0" fontId="0" fillId="0" borderId="72" xfId="0" applyBorder="1" applyAlignment="1">
      <alignment textRotation="90" wrapText="1"/>
    </xf>
    <xf numFmtId="0" fontId="9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0" borderId="63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5" fillId="0" borderId="15" xfId="0" applyFont="1" applyBorder="1"/>
    <xf numFmtId="2" fontId="18" fillId="10" borderId="31" xfId="0" applyNumberFormat="1" applyFont="1" applyFill="1" applyBorder="1" applyAlignment="1">
      <alignment horizontal="center" vertical="center"/>
    </xf>
    <xf numFmtId="2" fontId="23" fillId="6" borderId="1" xfId="0" applyNumberFormat="1" applyFont="1" applyFill="1" applyBorder="1" applyAlignment="1">
      <alignment horizontal="center"/>
    </xf>
    <xf numFmtId="9" fontId="23" fillId="6" borderId="1" xfId="1" applyFont="1" applyFill="1" applyBorder="1" applyAlignment="1">
      <alignment horizontal="right"/>
    </xf>
    <xf numFmtId="2" fontId="23" fillId="6" borderId="1" xfId="0" applyNumberFormat="1" applyFont="1" applyFill="1" applyBorder="1" applyAlignment="1">
      <alignment horizontal="right"/>
    </xf>
    <xf numFmtId="164" fontId="22" fillId="0" borderId="20" xfId="2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 applyProtection="1">
      <alignment vertical="center"/>
      <protection locked="0"/>
    </xf>
    <xf numFmtId="164" fontId="22" fillId="0" borderId="1" xfId="2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8" fillId="12" borderId="74" xfId="0" applyNumberFormat="1" applyFont="1" applyFill="1" applyBorder="1"/>
    <xf numFmtId="9" fontId="8" fillId="0" borderId="1" xfId="1" applyFont="1" applyBorder="1"/>
    <xf numFmtId="9" fontId="5" fillId="10" borderId="1" xfId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43" fontId="5" fillId="10" borderId="1" xfId="2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5" fillId="10" borderId="56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10" xfId="0" applyFont="1" applyBorder="1"/>
    <xf numFmtId="0" fontId="5" fillId="0" borderId="14" xfId="0" applyFont="1" applyBorder="1"/>
    <xf numFmtId="0" fontId="21" fillId="0" borderId="14" xfId="0" applyFont="1" applyBorder="1" applyAlignment="1" applyProtection="1">
      <alignment vertical="center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10" fillId="0" borderId="25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24" fillId="0" borderId="2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4" fillId="0" borderId="1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9" fontId="8" fillId="0" borderId="17" xfId="1" applyFont="1" applyFill="1" applyBorder="1" applyAlignment="1">
      <alignment horizontal="center" vertical="center" wrapText="1"/>
    </xf>
    <xf numFmtId="9" fontId="8" fillId="0" borderId="71" xfId="1" applyFont="1" applyFill="1" applyBorder="1" applyAlignment="1">
      <alignment horizontal="center" vertical="center" wrapText="1"/>
    </xf>
    <xf numFmtId="9" fontId="8" fillId="0" borderId="53" xfId="1" applyFont="1" applyFill="1" applyBorder="1" applyAlignment="1">
      <alignment horizontal="center" vertical="center" wrapText="1"/>
    </xf>
    <xf numFmtId="9" fontId="8" fillId="0" borderId="17" xfId="1" applyFont="1" applyBorder="1" applyAlignment="1">
      <alignment horizontal="center" vertical="center"/>
    </xf>
    <xf numFmtId="9" fontId="8" fillId="0" borderId="71" xfId="1" applyFont="1" applyBorder="1" applyAlignment="1">
      <alignment horizontal="center" vertical="center"/>
    </xf>
    <xf numFmtId="9" fontId="8" fillId="0" borderId="53" xfId="1" applyFont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9" fontId="8" fillId="0" borderId="19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9" fontId="8" fillId="0" borderId="63" xfId="1" applyFont="1" applyFill="1" applyBorder="1" applyAlignment="1">
      <alignment horizontal="center" vertical="center" wrapText="1"/>
    </xf>
    <xf numFmtId="9" fontId="8" fillId="0" borderId="39" xfId="1" applyFont="1" applyFill="1" applyBorder="1" applyAlignment="1">
      <alignment horizontal="center" vertical="center" wrapText="1"/>
    </xf>
    <xf numFmtId="9" fontId="8" fillId="0" borderId="63" xfId="1" applyFont="1" applyBorder="1" applyAlignment="1">
      <alignment horizontal="center" vertical="center"/>
    </xf>
    <xf numFmtId="9" fontId="8" fillId="0" borderId="34" xfId="1" applyFont="1" applyFill="1" applyBorder="1" applyAlignment="1">
      <alignment horizontal="center" vertical="center" wrapText="1"/>
    </xf>
    <xf numFmtId="9" fontId="8" fillId="0" borderId="40" xfId="1" applyFont="1" applyFill="1" applyBorder="1" applyAlignment="1">
      <alignment horizontal="center" vertical="center" wrapText="1"/>
    </xf>
    <xf numFmtId="9" fontId="8" fillId="0" borderId="34" xfId="1" applyFont="1" applyBorder="1" applyAlignment="1">
      <alignment horizontal="center" vertical="center"/>
    </xf>
    <xf numFmtId="9" fontId="8" fillId="0" borderId="35" xfId="1" applyFont="1" applyFill="1" applyBorder="1" applyAlignment="1">
      <alignment horizontal="center" vertical="center" wrapText="1"/>
    </xf>
    <xf numFmtId="9" fontId="8" fillId="0" borderId="42" xfId="1" applyFont="1" applyFill="1" applyBorder="1" applyAlignment="1">
      <alignment horizontal="center" vertical="center" wrapText="1"/>
    </xf>
    <xf numFmtId="9" fontId="8" fillId="0" borderId="35" xfId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9" fontId="8" fillId="0" borderId="19" xfId="1" applyFont="1" applyFill="1" applyBorder="1" applyAlignment="1">
      <alignment horizontal="center" vertical="center" wrapText="1"/>
    </xf>
    <xf numFmtId="9" fontId="8" fillId="0" borderId="3" xfId="1" applyFont="1" applyFill="1" applyBorder="1" applyAlignment="1">
      <alignment horizontal="center" vertical="center" wrapText="1"/>
    </xf>
    <xf numFmtId="9" fontId="8" fillId="0" borderId="55" xfId="1" applyFont="1" applyFill="1" applyBorder="1" applyAlignment="1">
      <alignment horizontal="center" vertical="center" wrapText="1"/>
    </xf>
    <xf numFmtId="9" fontId="8" fillId="0" borderId="43" xfId="1" applyFont="1" applyFill="1" applyBorder="1" applyAlignment="1">
      <alignment horizontal="center" vertical="center" wrapText="1"/>
    </xf>
    <xf numFmtId="9" fontId="8" fillId="0" borderId="3" xfId="1" applyFont="1" applyBorder="1" applyAlignment="1">
      <alignment horizontal="center" vertical="center"/>
    </xf>
    <xf numFmtId="0" fontId="8" fillId="0" borderId="75" xfId="0" applyFont="1" applyBorder="1" applyAlignment="1">
      <alignment horizontal="left" vertical="center" wrapText="1"/>
    </xf>
    <xf numFmtId="9" fontId="8" fillId="0" borderId="27" xfId="1" applyFont="1" applyFill="1" applyBorder="1" applyAlignment="1">
      <alignment horizontal="center" vertical="center" wrapText="1"/>
    </xf>
    <xf numFmtId="9" fontId="8" fillId="0" borderId="46" xfId="1" applyFont="1" applyFill="1" applyBorder="1" applyAlignment="1">
      <alignment horizontal="center" vertical="center" wrapText="1"/>
    </xf>
    <xf numFmtId="9" fontId="8" fillId="0" borderId="27" xfId="1" applyFont="1" applyBorder="1" applyAlignment="1">
      <alignment horizontal="center" vertical="center"/>
    </xf>
    <xf numFmtId="9" fontId="8" fillId="0" borderId="36" xfId="1" applyFont="1" applyFill="1" applyBorder="1" applyAlignment="1">
      <alignment horizontal="center" vertical="center" wrapText="1"/>
    </xf>
    <xf numFmtId="9" fontId="8" fillId="0" borderId="36" xfId="1" applyFont="1" applyBorder="1" applyAlignment="1">
      <alignment horizontal="center" vertical="center"/>
    </xf>
    <xf numFmtId="9" fontId="8" fillId="0" borderId="41" xfId="1" applyFont="1" applyFill="1" applyBorder="1" applyAlignment="1">
      <alignment horizontal="center" vertical="center" wrapText="1"/>
    </xf>
    <xf numFmtId="9" fontId="8" fillId="0" borderId="41" xfId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2" fontId="23" fillId="0" borderId="0" xfId="0" applyNumberFormat="1" applyFont="1" applyAlignment="1">
      <alignment horizontal="center"/>
    </xf>
    <xf numFmtId="9" fontId="23" fillId="0" borderId="0" xfId="1" applyFont="1" applyFill="1" applyBorder="1" applyAlignment="1">
      <alignment horizontal="right"/>
    </xf>
    <xf numFmtId="2" fontId="23" fillId="0" borderId="0" xfId="0" applyNumberFormat="1" applyFont="1" applyAlignment="1">
      <alignment horizontal="right"/>
    </xf>
    <xf numFmtId="0" fontId="24" fillId="0" borderId="31" xfId="0" applyFont="1" applyBorder="1" applyAlignment="1" applyProtection="1">
      <alignment horizontal="center" vertical="center"/>
      <protection locked="0"/>
    </xf>
    <xf numFmtId="2" fontId="8" fillId="0" borderId="20" xfId="0" applyNumberFormat="1" applyFont="1" applyBorder="1"/>
    <xf numFmtId="0" fontId="14" fillId="0" borderId="20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5" fillId="10" borderId="57" xfId="0" applyFont="1" applyFill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/>
    </xf>
    <xf numFmtId="2" fontId="8" fillId="0" borderId="53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8" fillId="0" borderId="64" xfId="0" applyNumberFormat="1" applyFont="1" applyBorder="1" applyAlignment="1">
      <alignment horizontal="center"/>
    </xf>
    <xf numFmtId="2" fontId="8" fillId="0" borderId="40" xfId="0" applyNumberFormat="1" applyFont="1" applyBorder="1" applyAlignment="1">
      <alignment horizontal="center"/>
    </xf>
    <xf numFmtId="2" fontId="8" fillId="0" borderId="42" xfId="0" applyNumberFormat="1" applyFont="1" applyBorder="1" applyAlignment="1">
      <alignment horizontal="center"/>
    </xf>
    <xf numFmtId="0" fontId="10" fillId="10" borderId="58" xfId="0" applyFont="1" applyFill="1" applyBorder="1" applyAlignment="1">
      <alignment horizontal="center" vertical="center" wrapText="1"/>
    </xf>
    <xf numFmtId="2" fontId="8" fillId="0" borderId="65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2" fontId="8" fillId="0" borderId="43" xfId="0" applyNumberFormat="1" applyFont="1" applyBorder="1" applyAlignment="1">
      <alignment horizontal="center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165" fontId="5" fillId="10" borderId="4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right"/>
    </xf>
    <xf numFmtId="2" fontId="5" fillId="0" borderId="14" xfId="0" applyNumberFormat="1" applyFont="1" applyBorder="1" applyAlignment="1">
      <alignment horizontal="right"/>
    </xf>
    <xf numFmtId="2" fontId="5" fillId="0" borderId="25" xfId="0" applyNumberFormat="1" applyFont="1" applyBorder="1" applyAlignment="1">
      <alignment horizontal="right"/>
    </xf>
    <xf numFmtId="9" fontId="8" fillId="0" borderId="11" xfId="1" applyFont="1" applyFill="1" applyBorder="1" applyAlignment="1">
      <alignment horizontal="right"/>
    </xf>
    <xf numFmtId="9" fontId="8" fillId="0" borderId="20" xfId="1" applyFont="1" applyFill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2" fontId="5" fillId="9" borderId="14" xfId="0" applyNumberFormat="1" applyFont="1" applyFill="1" applyBorder="1" applyAlignment="1">
      <alignment horizontal="right"/>
    </xf>
    <xf numFmtId="0" fontId="14" fillId="0" borderId="1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5" fillId="4" borderId="67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25" fillId="0" borderId="26" xfId="0" applyFont="1" applyBorder="1" applyAlignment="1">
      <alignment horizontal="center" vertical="center" wrapText="1"/>
    </xf>
    <xf numFmtId="0" fontId="23" fillId="15" borderId="11" xfId="0" applyFont="1" applyFill="1" applyBorder="1"/>
    <xf numFmtId="0" fontId="23" fillId="15" borderId="31" xfId="0" applyFont="1" applyFill="1" applyBorder="1"/>
    <xf numFmtId="0" fontId="5" fillId="4" borderId="2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2" fontId="25" fillId="0" borderId="26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  <xf numFmtId="0" fontId="8" fillId="16" borderId="22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/>
    <xf numFmtId="0" fontId="14" fillId="0" borderId="1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2" fontId="8" fillId="0" borderId="31" xfId="0" applyNumberFormat="1" applyFont="1" applyBorder="1" applyAlignment="1">
      <alignment horizontal="right"/>
    </xf>
    <xf numFmtId="0" fontId="18" fillId="10" borderId="5" xfId="0" applyFont="1" applyFill="1" applyBorder="1" applyAlignment="1">
      <alignment vertical="center"/>
    </xf>
    <xf numFmtId="0" fontId="18" fillId="10" borderId="7" xfId="0" applyFont="1" applyFill="1" applyBorder="1" applyAlignment="1">
      <alignment vertical="center"/>
    </xf>
    <xf numFmtId="0" fontId="5" fillId="0" borderId="26" xfId="0" applyFont="1" applyBorder="1"/>
    <xf numFmtId="0" fontId="13" fillId="0" borderId="1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9" fontId="8" fillId="0" borderId="17" xfId="1" applyFont="1" applyBorder="1" applyAlignment="1">
      <alignment horizontal="center" vertical="center" wrapText="1"/>
    </xf>
    <xf numFmtId="9" fontId="8" fillId="0" borderId="53" xfId="1" applyFont="1" applyBorder="1" applyAlignment="1">
      <alignment horizontal="center" vertical="center" wrapText="1"/>
    </xf>
    <xf numFmtId="9" fontId="8" fillId="0" borderId="16" xfId="1" applyFont="1" applyBorder="1" applyAlignment="1">
      <alignment horizontal="center" vertical="center"/>
    </xf>
    <xf numFmtId="9" fontId="8" fillId="0" borderId="64" xfId="1" applyFont="1" applyBorder="1" applyAlignment="1">
      <alignment horizontal="center" vertical="center"/>
    </xf>
    <xf numFmtId="9" fontId="8" fillId="0" borderId="17" xfId="1" applyFont="1" applyFill="1" applyBorder="1" applyAlignment="1">
      <alignment horizontal="center" vertical="center"/>
    </xf>
    <xf numFmtId="9" fontId="8" fillId="0" borderId="53" xfId="1" applyFont="1" applyFill="1" applyBorder="1" applyAlignment="1">
      <alignment horizontal="center" vertical="center"/>
    </xf>
    <xf numFmtId="0" fontId="5" fillId="0" borderId="11" xfId="0" applyFont="1" applyBorder="1"/>
    <xf numFmtId="0" fontId="8" fillId="0" borderId="26" xfId="0" applyFont="1" applyBorder="1"/>
    <xf numFmtId="2" fontId="8" fillId="9" borderId="20" xfId="0" applyNumberFormat="1" applyFont="1" applyFill="1" applyBorder="1"/>
    <xf numFmtId="2" fontId="8" fillId="11" borderId="20" xfId="0" applyNumberFormat="1" applyFont="1" applyFill="1" applyBorder="1"/>
    <xf numFmtId="2" fontId="18" fillId="10" borderId="31" xfId="1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2" fontId="10" fillId="0" borderId="61" xfId="0" applyNumberFormat="1" applyFont="1" applyBorder="1" applyAlignment="1">
      <alignment horizontal="center" vertical="center"/>
    </xf>
    <xf numFmtId="0" fontId="21" fillId="0" borderId="26" xfId="0" applyFont="1" applyBorder="1" applyAlignment="1" applyProtection="1">
      <alignment vertical="center"/>
      <protection locked="0"/>
    </xf>
    <xf numFmtId="2" fontId="10" fillId="10" borderId="1" xfId="0" applyNumberFormat="1" applyFont="1" applyFill="1" applyBorder="1" applyAlignment="1">
      <alignment horizontal="center" vertical="center"/>
    </xf>
    <xf numFmtId="2" fontId="18" fillId="10" borderId="1" xfId="0" applyNumberFormat="1" applyFont="1" applyFill="1" applyBorder="1" applyAlignment="1">
      <alignment horizontal="center" vertical="center"/>
    </xf>
    <xf numFmtId="9" fontId="8" fillId="0" borderId="19" xfId="1" applyFont="1" applyBorder="1" applyAlignment="1">
      <alignment horizontal="center" vertical="center" wrapText="1"/>
    </xf>
    <xf numFmtId="9" fontId="8" fillId="0" borderId="19" xfId="1" applyFont="1" applyFill="1" applyBorder="1" applyAlignment="1">
      <alignment horizontal="center" vertical="center"/>
    </xf>
    <xf numFmtId="9" fontId="8" fillId="0" borderId="65" xfId="1" applyFont="1" applyBorder="1" applyAlignment="1">
      <alignment horizontal="center" vertical="center"/>
    </xf>
    <xf numFmtId="0" fontId="0" fillId="10" borderId="0" xfId="0" applyFill="1" applyAlignment="1">
      <alignment wrapText="1"/>
    </xf>
    <xf numFmtId="0" fontId="8" fillId="0" borderId="2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8" fillId="0" borderId="20" xfId="1" applyFont="1" applyBorder="1" applyAlignment="1">
      <alignment horizontal="right" vertical="center"/>
    </xf>
    <xf numFmtId="2" fontId="8" fillId="12" borderId="20" xfId="0" applyNumberFormat="1" applyFont="1" applyFill="1" applyBorder="1" applyAlignment="1">
      <alignment horizontal="right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left" vertical="center"/>
    </xf>
    <xf numFmtId="0" fontId="18" fillId="10" borderId="7" xfId="0" applyFont="1" applyFill="1" applyBorder="1" applyAlignment="1">
      <alignment horizontal="left" vertical="center"/>
    </xf>
    <xf numFmtId="0" fontId="6" fillId="10" borderId="5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9" fontId="5" fillId="5" borderId="1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wrapText="1"/>
    </xf>
    <xf numFmtId="9" fontId="5" fillId="5" borderId="38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43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8" fillId="4" borderId="4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left" vertical="center" wrapText="1"/>
    </xf>
    <xf numFmtId="0" fontId="8" fillId="4" borderId="45" xfId="0" applyFont="1" applyFill="1" applyBorder="1" applyAlignment="1">
      <alignment horizontal="left" vertical="center" wrapText="1"/>
    </xf>
    <xf numFmtId="0" fontId="8" fillId="4" borderId="47" xfId="0" applyFont="1" applyFill="1" applyBorder="1" applyAlignment="1">
      <alignment horizontal="left" vertical="center" wrapText="1"/>
    </xf>
    <xf numFmtId="0" fontId="8" fillId="4" borderId="42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left" vertical="center" wrapText="1"/>
    </xf>
    <xf numFmtId="0" fontId="8" fillId="4" borderId="54" xfId="0" applyFont="1" applyFill="1" applyBorder="1" applyAlignment="1">
      <alignment horizontal="left" vertical="center" wrapText="1"/>
    </xf>
    <xf numFmtId="0" fontId="5" fillId="8" borderId="5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left"/>
    </xf>
    <xf numFmtId="0" fontId="23" fillId="6" borderId="51" xfId="0" applyFont="1" applyFill="1" applyBorder="1" applyAlignment="1">
      <alignment horizontal="left"/>
    </xf>
    <xf numFmtId="0" fontId="23" fillId="6" borderId="4" xfId="0" applyFont="1" applyFill="1" applyBorder="1" applyAlignment="1">
      <alignment horizontal="left"/>
    </xf>
    <xf numFmtId="0" fontId="6" fillId="8" borderId="58" xfId="0" applyFont="1" applyFill="1" applyBorder="1" applyAlignment="1">
      <alignment horizontal="center" vertical="center" wrapText="1"/>
    </xf>
    <xf numFmtId="0" fontId="6" fillId="8" borderId="56" xfId="0" applyFont="1" applyFill="1" applyBorder="1" applyAlignment="1">
      <alignment horizontal="center" vertical="center" wrapText="1"/>
    </xf>
    <xf numFmtId="0" fontId="6" fillId="8" borderId="57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/>
    </xf>
    <xf numFmtId="0" fontId="0" fillId="0" borderId="35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6" fillId="7" borderId="5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9" fontId="8" fillId="0" borderId="34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9" fontId="8" fillId="0" borderId="34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9" fontId="5" fillId="0" borderId="11" xfId="1" applyFont="1" applyFill="1" applyBorder="1" applyAlignment="1">
      <alignment horizontal="center" vertical="center" wrapText="1"/>
    </xf>
    <xf numFmtId="9" fontId="5" fillId="0" borderId="20" xfId="1" applyFont="1" applyFill="1" applyBorder="1" applyAlignment="1">
      <alignment horizontal="center" vertical="center" wrapText="1"/>
    </xf>
    <xf numFmtId="9" fontId="5" fillId="0" borderId="23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23" xfId="0" applyFont="1" applyFill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textRotation="90" wrapText="1"/>
    </xf>
    <xf numFmtId="0" fontId="8" fillId="0" borderId="67" xfId="0" applyFont="1" applyBorder="1" applyAlignment="1">
      <alignment horizontal="center" textRotation="90" wrapText="1"/>
    </xf>
    <xf numFmtId="0" fontId="8" fillId="0" borderId="71" xfId="0" applyFont="1" applyBorder="1" applyAlignment="1">
      <alignment horizontal="left" vertical="center" textRotation="90" wrapText="1"/>
    </xf>
    <xf numFmtId="0" fontId="8" fillId="0" borderId="62" xfId="0" applyFont="1" applyBorder="1" applyAlignment="1">
      <alignment horizontal="left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7" borderId="58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4" fontId="23" fillId="15" borderId="9" xfId="0" applyNumberFormat="1" applyFont="1" applyFill="1" applyBorder="1" applyAlignment="1">
      <alignment horizontal="right"/>
    </xf>
    <xf numFmtId="4" fontId="23" fillId="15" borderId="59" xfId="0" applyNumberFormat="1" applyFont="1" applyFill="1" applyBorder="1" applyAlignment="1">
      <alignment horizontal="right"/>
    </xf>
    <xf numFmtId="4" fontId="23" fillId="15" borderId="10" xfId="0" applyNumberFormat="1" applyFont="1" applyFill="1" applyBorder="1" applyAlignment="1">
      <alignment horizontal="right"/>
    </xf>
    <xf numFmtId="9" fontId="23" fillId="15" borderId="29" xfId="1" applyFont="1" applyFill="1" applyBorder="1" applyAlignment="1">
      <alignment horizontal="right"/>
    </xf>
    <xf numFmtId="9" fontId="23" fillId="15" borderId="49" xfId="1" applyFont="1" applyFill="1" applyBorder="1" applyAlignment="1">
      <alignment horizontal="right"/>
    </xf>
    <xf numFmtId="9" fontId="23" fillId="15" borderId="30" xfId="1" applyFont="1" applyFill="1" applyBorder="1" applyAlignment="1">
      <alignment horizontal="right"/>
    </xf>
    <xf numFmtId="0" fontId="5" fillId="9" borderId="56" xfId="0" applyFont="1" applyFill="1" applyBorder="1" applyAlignment="1">
      <alignment horizontal="center"/>
    </xf>
    <xf numFmtId="0" fontId="5" fillId="9" borderId="57" xfId="0" applyFont="1" applyFill="1" applyBorder="1" applyAlignment="1">
      <alignment horizontal="center"/>
    </xf>
    <xf numFmtId="0" fontId="23" fillId="15" borderId="9" xfId="0" applyFont="1" applyFill="1" applyBorder="1" applyAlignment="1">
      <alignment horizontal="right"/>
    </xf>
    <xf numFmtId="0" fontId="23" fillId="15" borderId="59" xfId="0" applyFont="1" applyFill="1" applyBorder="1" applyAlignment="1">
      <alignment horizontal="right"/>
    </xf>
    <xf numFmtId="0" fontId="23" fillId="15" borderId="10" xfId="0" applyFont="1" applyFill="1" applyBorder="1" applyAlignment="1">
      <alignment horizontal="right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181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4"/>
  <sheetViews>
    <sheetView tabSelected="1" zoomScaleNormal="100" workbookViewId="0">
      <selection activeCell="G4" sqref="G4"/>
    </sheetView>
  </sheetViews>
  <sheetFormatPr defaultRowHeight="15.75" x14ac:dyDescent="0.25"/>
  <cols>
    <col min="1" max="1" width="6.5703125" customWidth="1"/>
    <col min="2" max="2" width="8.42578125" customWidth="1"/>
    <col min="3" max="3" width="46" customWidth="1"/>
    <col min="4" max="4" width="33" customWidth="1"/>
    <col min="5" max="5" width="16.85546875" style="153" customWidth="1"/>
    <col min="6" max="6" width="17.85546875" style="156" customWidth="1"/>
    <col min="7" max="7" width="16.28515625" style="156" customWidth="1"/>
    <col min="8" max="8" width="18.7109375" style="156" customWidth="1"/>
    <col min="9" max="9" width="11.42578125" style="264" customWidth="1"/>
    <col min="10" max="10" width="11.85546875" customWidth="1"/>
    <col min="11" max="11" width="2" customWidth="1"/>
    <col min="12" max="12" width="7.140625" customWidth="1"/>
    <col min="13" max="13" width="14.28515625" customWidth="1"/>
    <col min="14" max="14" width="22" customWidth="1"/>
  </cols>
  <sheetData>
    <row r="1" spans="2:14" ht="13.5" customHeight="1" thickBot="1" x14ac:dyDescent="0.3"/>
    <row r="2" spans="2:14" ht="24" thickBot="1" x14ac:dyDescent="0.3">
      <c r="B2" s="526" t="s">
        <v>0</v>
      </c>
      <c r="C2" s="527"/>
      <c r="D2" s="527"/>
      <c r="E2" s="527"/>
      <c r="F2" s="527"/>
      <c r="G2" s="527"/>
      <c r="H2" s="527"/>
      <c r="I2" s="527"/>
      <c r="J2" s="528"/>
    </row>
    <row r="3" spans="2:14" ht="61.5" customHeight="1" thickBot="1" x14ac:dyDescent="0.3">
      <c r="B3" s="113" t="s">
        <v>1</v>
      </c>
      <c r="C3" s="114" t="s">
        <v>2</v>
      </c>
      <c r="D3" s="113" t="s">
        <v>3</v>
      </c>
      <c r="E3" s="152" t="s">
        <v>4</v>
      </c>
      <c r="F3" s="157" t="s">
        <v>5</v>
      </c>
      <c r="G3" s="161" t="s">
        <v>6</v>
      </c>
      <c r="H3" s="157" t="s">
        <v>7</v>
      </c>
      <c r="I3" s="265" t="s">
        <v>8</v>
      </c>
      <c r="J3" s="113" t="s">
        <v>9</v>
      </c>
    </row>
    <row r="4" spans="2:14" ht="16.5" thickBot="1" x14ac:dyDescent="0.3">
      <c r="B4" s="289">
        <v>1</v>
      </c>
      <c r="C4" s="508" t="s">
        <v>10</v>
      </c>
      <c r="D4" s="285" t="s">
        <v>11</v>
      </c>
      <c r="E4" s="154">
        <f>'Anti Corruption - Data Sheet '!Q54</f>
        <v>15</v>
      </c>
      <c r="F4" s="158">
        <f>'Org. Transparency - Data Sheet'!K55</f>
        <v>8</v>
      </c>
      <c r="G4" s="158">
        <f>'Financial Reporting - Data Shee'!G54</f>
        <v>5</v>
      </c>
      <c r="H4" s="158">
        <f>'Gender - Data Sheet '!F54</f>
        <v>4</v>
      </c>
      <c r="I4" s="266">
        <f>SUM(E4:H4)/COUNT('Anti Corruption - Data Sheet '!B54:P54,'Org. Transparency - Data Sheet'!C55:J55,'Financial Reporting - Data Shee'!B54:F54,'Gender - Data Sheet '!B54:E54)</f>
        <v>1</v>
      </c>
      <c r="J4" s="270">
        <f t="shared" ref="J4:J35" si="0">(I4)/10*100</f>
        <v>10</v>
      </c>
      <c r="L4" s="85"/>
      <c r="M4" s="86">
        <v>10</v>
      </c>
      <c r="N4" s="87" t="s">
        <v>12</v>
      </c>
    </row>
    <row r="5" spans="2:14" ht="16.5" thickBot="1" x14ac:dyDescent="0.3">
      <c r="B5" s="9">
        <v>1</v>
      </c>
      <c r="C5" s="89" t="s">
        <v>13</v>
      </c>
      <c r="D5" s="282" t="s">
        <v>14</v>
      </c>
      <c r="E5" s="155">
        <f>'Anti Corruption - Data Sheet '!Q91</f>
        <v>15</v>
      </c>
      <c r="F5" s="159">
        <f>'Org. Transparency - Data Sheet'!K92</f>
        <v>4</v>
      </c>
      <c r="G5" s="159">
        <f>'Financial Reporting - Data Shee'!G91</f>
        <v>5</v>
      </c>
      <c r="H5" s="159">
        <f>'Gender - Data Sheet '!F91</f>
        <v>4</v>
      </c>
      <c r="I5" s="268">
        <f>SUM(E5:H5)/COUNT('Anti Corruption - Data Sheet '!B91:P91,'Org. Transparency - Data Sheet'!C92:J92,'Financial Reporting - Data Shee'!B91:F91,'Gender - Data Sheet '!B91:E91)</f>
        <v>1</v>
      </c>
      <c r="J5" s="271">
        <f t="shared" si="0"/>
        <v>10</v>
      </c>
      <c r="L5" s="90"/>
      <c r="M5" s="91" t="s">
        <v>15</v>
      </c>
      <c r="N5" s="92" t="s">
        <v>16</v>
      </c>
    </row>
    <row r="6" spans="2:14" ht="16.5" thickBot="1" x14ac:dyDescent="0.3">
      <c r="B6" s="9">
        <v>3</v>
      </c>
      <c r="C6" s="89" t="s">
        <v>17</v>
      </c>
      <c r="D6" s="108" t="s">
        <v>18</v>
      </c>
      <c r="E6" s="155">
        <f>'Anti Corruption - Data Sheet '!Q36</f>
        <v>14.5</v>
      </c>
      <c r="F6" s="159">
        <f>'Org. Transparency - Data Sheet'!K37</f>
        <v>4</v>
      </c>
      <c r="G6" s="159">
        <f>'Financial Reporting - Data Shee'!G36</f>
        <v>5</v>
      </c>
      <c r="H6" s="159">
        <f>'Gender - Data Sheet '!F36</f>
        <v>4</v>
      </c>
      <c r="I6" s="268">
        <f>SUM(E6:H6)/COUNT('Anti Corruption - Data Sheet '!B36:P36,'Org. Transparency - Data Sheet'!C37:J37,'Financial Reporting - Data Shee'!B36:F36,'Gender - Data Sheet '!B36:E36)</f>
        <v>0.9821428571428571</v>
      </c>
      <c r="J6" s="271">
        <f t="shared" si="0"/>
        <v>9.8214285714285712</v>
      </c>
      <c r="L6" s="93"/>
      <c r="M6" s="91" t="s">
        <v>19</v>
      </c>
      <c r="N6" s="92" t="s">
        <v>20</v>
      </c>
    </row>
    <row r="7" spans="2:14" ht="16.5" thickBot="1" x14ac:dyDescent="0.3">
      <c r="B7" s="9">
        <v>4</v>
      </c>
      <c r="C7" s="89" t="s">
        <v>21</v>
      </c>
      <c r="D7" s="282" t="s">
        <v>22</v>
      </c>
      <c r="E7" s="155">
        <f>'Anti Corruption - Data Sheet '!Q34</f>
        <v>15</v>
      </c>
      <c r="F7" s="159">
        <f>'Org. Transparency - Data Sheet'!K35</f>
        <v>8</v>
      </c>
      <c r="G7" s="159">
        <f>'Financial Reporting - Data Shee'!G34</f>
        <v>5</v>
      </c>
      <c r="H7" s="159">
        <f>'Gender - Data Sheet '!F34</f>
        <v>3</v>
      </c>
      <c r="I7" s="268">
        <f>SUM(E7:H7)/COUNT('Anti Corruption - Data Sheet '!B34:P34,'Org. Transparency - Data Sheet'!C35:J35,'Financial Reporting - Data Shee'!B34:F34,'Gender - Data Sheet '!B34:E34)</f>
        <v>0.96875</v>
      </c>
      <c r="J7" s="271">
        <f t="shared" si="0"/>
        <v>9.6875</v>
      </c>
      <c r="L7" s="94"/>
      <c r="M7" s="91" t="s">
        <v>23</v>
      </c>
      <c r="N7" s="92" t="s">
        <v>24</v>
      </c>
    </row>
    <row r="8" spans="2:14" ht="16.5" thickBot="1" x14ac:dyDescent="0.3">
      <c r="B8" s="9">
        <v>5</v>
      </c>
      <c r="C8" s="89" t="s">
        <v>25</v>
      </c>
      <c r="D8" s="109" t="s">
        <v>26</v>
      </c>
      <c r="E8" s="155">
        <f>'Anti Corruption - Data Sheet '!Q71</f>
        <v>14.5</v>
      </c>
      <c r="F8" s="159">
        <f>'Org. Transparency - Data Sheet'!K72</f>
        <v>7</v>
      </c>
      <c r="G8" s="159">
        <f>'Financial Reporting - Data Shee'!G71</f>
        <v>5</v>
      </c>
      <c r="H8" s="159">
        <f>'Gender - Data Sheet '!F71</f>
        <v>4</v>
      </c>
      <c r="I8" s="268">
        <f>SUM(E8:H8)/COUNT('Anti Corruption - Data Sheet '!B71:P71,'Org. Transparency - Data Sheet'!C72:J72,'Financial Reporting - Data Shee'!B71:F71,'Gender - Data Sheet '!B71:E71)</f>
        <v>0.953125</v>
      </c>
      <c r="J8" s="271">
        <f t="shared" si="0"/>
        <v>9.53125</v>
      </c>
      <c r="L8" s="95"/>
      <c r="M8" s="91" t="s">
        <v>27</v>
      </c>
      <c r="N8" s="92" t="s">
        <v>28</v>
      </c>
    </row>
    <row r="9" spans="2:14" ht="16.5" thickBot="1" x14ac:dyDescent="0.3">
      <c r="B9" s="9">
        <v>6</v>
      </c>
      <c r="C9" s="89" t="s">
        <v>29</v>
      </c>
      <c r="D9" s="108" t="s">
        <v>26</v>
      </c>
      <c r="E9" s="155">
        <f>'Anti Corruption - Data Sheet '!Q31</f>
        <v>14</v>
      </c>
      <c r="F9" s="159">
        <f>'Org. Transparency - Data Sheet'!K32</f>
        <v>8</v>
      </c>
      <c r="G9" s="159">
        <f>'Financial Reporting - Data Shee'!G31</f>
        <v>5</v>
      </c>
      <c r="H9" s="159">
        <f>'Gender - Data Sheet '!F31</f>
        <v>3</v>
      </c>
      <c r="I9" s="268">
        <f>SUM(E9:H9)/COUNT('Anti Corruption - Data Sheet '!B31:P31,'Org. Transparency - Data Sheet'!C32:J32,'Financial Reporting - Data Shee'!B31:F31,'Gender - Data Sheet '!B31:E31)</f>
        <v>0.9375</v>
      </c>
      <c r="J9" s="271">
        <f t="shared" si="0"/>
        <v>9.375</v>
      </c>
      <c r="L9" s="96"/>
      <c r="M9" s="97" t="s">
        <v>30</v>
      </c>
      <c r="N9" s="98" t="s">
        <v>31</v>
      </c>
    </row>
    <row r="10" spans="2:14" x14ac:dyDescent="0.25">
      <c r="B10" s="9">
        <v>7</v>
      </c>
      <c r="C10" s="89" t="s">
        <v>32</v>
      </c>
      <c r="D10" s="109" t="s">
        <v>33</v>
      </c>
      <c r="E10" s="155">
        <f>'Anti Corruption - Data Sheet '!Q57</f>
        <v>13</v>
      </c>
      <c r="F10" s="159">
        <f>'Org. Transparency - Data Sheet'!K58</f>
        <v>3.5</v>
      </c>
      <c r="G10" s="159">
        <f>'Financial Reporting - Data Shee'!G57</f>
        <v>5</v>
      </c>
      <c r="H10" s="159">
        <f>'Gender - Data Sheet '!F57</f>
        <v>4</v>
      </c>
      <c r="I10" s="268">
        <f>SUM(E10:H10)/COUNT('Anti Corruption - Data Sheet '!B57:P57,'Org. Transparency - Data Sheet'!C58:J58,'Financial Reporting - Data Shee'!B57:F57,'Gender - Data Sheet '!B57:E57)</f>
        <v>0.9107142857142857</v>
      </c>
      <c r="J10" s="271">
        <f t="shared" si="0"/>
        <v>9.1071428571428559</v>
      </c>
    </row>
    <row r="11" spans="2:14" x14ac:dyDescent="0.25">
      <c r="B11" s="9">
        <v>8</v>
      </c>
      <c r="C11" s="89" t="s">
        <v>34</v>
      </c>
      <c r="D11" s="108" t="s">
        <v>11</v>
      </c>
      <c r="E11" s="155">
        <f>'Anti Corruption - Data Sheet '!Q4</f>
        <v>12</v>
      </c>
      <c r="F11" s="159">
        <f>'Org. Transparency - Data Sheet'!K5</f>
        <v>8</v>
      </c>
      <c r="G11" s="159">
        <f>'Financial Reporting - Data Shee'!G4</f>
        <v>5</v>
      </c>
      <c r="H11" s="159">
        <f>'Gender - Data Sheet '!F4</f>
        <v>4</v>
      </c>
      <c r="I11" s="268">
        <f>SUM(E11:H11)/COUNT('Anti Corruption - Data Sheet '!B4:P4,'Org. Transparency - Data Sheet'!C5:J5,'Financial Reporting - Data Shee'!B4:F4,'Gender - Data Sheet '!B4:E4)</f>
        <v>0.90625</v>
      </c>
      <c r="J11" s="271">
        <f t="shared" si="0"/>
        <v>9.0625</v>
      </c>
    </row>
    <row r="12" spans="2:14" x14ac:dyDescent="0.25">
      <c r="B12" s="9">
        <v>9</v>
      </c>
      <c r="C12" s="89" t="s">
        <v>35</v>
      </c>
      <c r="D12" s="286" t="s">
        <v>18</v>
      </c>
      <c r="E12" s="155">
        <f>'Anti Corruption - Data Sheet '!Q27</f>
        <v>13</v>
      </c>
      <c r="F12" s="159" t="str">
        <f>'Org. Transparency - Data Sheet'!K28</f>
        <v>N/A</v>
      </c>
      <c r="G12" s="159">
        <f>'Financial Reporting - Data Shee'!G27</f>
        <v>4.5</v>
      </c>
      <c r="H12" s="159">
        <f>'Gender - Data Sheet '!F27</f>
        <v>4</v>
      </c>
      <c r="I12" s="268">
        <f>SUM(E12:H12)/COUNT('Anti Corruption - Data Sheet '!B27:P27,'Org. Transparency - Data Sheet'!C28:J28,'Financial Reporting - Data Shee'!B27:F27,'Gender - Data Sheet '!B27:E27)</f>
        <v>0.89583333333333337</v>
      </c>
      <c r="J12" s="271">
        <f t="shared" si="0"/>
        <v>8.9583333333333339</v>
      </c>
    </row>
    <row r="13" spans="2:14" x14ac:dyDescent="0.25">
      <c r="B13" s="9">
        <v>10</v>
      </c>
      <c r="C13" s="89" t="s">
        <v>36</v>
      </c>
      <c r="D13" s="109" t="s">
        <v>37</v>
      </c>
      <c r="E13" s="155">
        <f>'Anti Corruption - Data Sheet '!Q55</f>
        <v>10.5</v>
      </c>
      <c r="F13" s="159">
        <f>'Org. Transparency - Data Sheet'!K56</f>
        <v>8</v>
      </c>
      <c r="G13" s="159">
        <f>'Financial Reporting - Data Shee'!G55</f>
        <v>5</v>
      </c>
      <c r="H13" s="159">
        <f>'Gender - Data Sheet '!F55</f>
        <v>4</v>
      </c>
      <c r="I13" s="268">
        <f>SUM(E13:H13)/COUNT('Anti Corruption - Data Sheet '!B55:P55,'Org. Transparency - Data Sheet'!C56:J56,'Financial Reporting - Data Shee'!B55:F55,'Gender - Data Sheet '!B55:E55)</f>
        <v>0.859375</v>
      </c>
      <c r="J13" s="271">
        <f t="shared" si="0"/>
        <v>8.59375</v>
      </c>
    </row>
    <row r="14" spans="2:14" x14ac:dyDescent="0.25">
      <c r="B14" s="9">
        <v>11</v>
      </c>
      <c r="C14" s="89" t="s">
        <v>38</v>
      </c>
      <c r="D14" s="108" t="s">
        <v>11</v>
      </c>
      <c r="E14" s="155">
        <f>'Anti Corruption - Data Sheet '!Q7</f>
        <v>10</v>
      </c>
      <c r="F14" s="159">
        <f>'Org. Transparency - Data Sheet'!K8</f>
        <v>8</v>
      </c>
      <c r="G14" s="159">
        <f>'Financial Reporting - Data Shee'!G7</f>
        <v>5</v>
      </c>
      <c r="H14" s="159">
        <f>'Gender - Data Sheet '!F7</f>
        <v>4</v>
      </c>
      <c r="I14" s="268">
        <f>SUM(E14:H14)/COUNT('Anti Corruption - Data Sheet '!B7:P7,'Org. Transparency - Data Sheet'!C8:J8,'Financial Reporting - Data Shee'!B7:F7,'Gender - Data Sheet '!B7:E7)</f>
        <v>0.84375</v>
      </c>
      <c r="J14" s="271">
        <f t="shared" si="0"/>
        <v>8.4375</v>
      </c>
    </row>
    <row r="15" spans="2:14" x14ac:dyDescent="0.25">
      <c r="B15" s="9">
        <v>11</v>
      </c>
      <c r="C15" s="89" t="s">
        <v>39</v>
      </c>
      <c r="D15" s="109" t="s">
        <v>26</v>
      </c>
      <c r="E15" s="155">
        <f>'Anti Corruption - Data Sheet '!Q33</f>
        <v>12.5</v>
      </c>
      <c r="F15" s="159">
        <f>'Org. Transparency - Data Sheet'!K34</f>
        <v>6</v>
      </c>
      <c r="G15" s="159">
        <f>'Financial Reporting - Data Shee'!G33</f>
        <v>4.5</v>
      </c>
      <c r="H15" s="159">
        <f>'Gender - Data Sheet '!F33</f>
        <v>4</v>
      </c>
      <c r="I15" s="268">
        <f>SUM(E15:H15)/COUNT('Anti Corruption - Data Sheet '!B33:P33,'Org. Transparency - Data Sheet'!C34:J34,'Financial Reporting - Data Shee'!B33:F33,'Gender - Data Sheet '!B33:E33)</f>
        <v>0.84375</v>
      </c>
      <c r="J15" s="271">
        <f t="shared" si="0"/>
        <v>8.4375</v>
      </c>
    </row>
    <row r="16" spans="2:14" x14ac:dyDescent="0.25">
      <c r="B16" s="9">
        <v>11</v>
      </c>
      <c r="C16" s="89" t="s">
        <v>40</v>
      </c>
      <c r="D16" s="109" t="s">
        <v>11</v>
      </c>
      <c r="E16" s="155">
        <f>'Anti Corruption - Data Sheet '!Q49</f>
        <v>12.5</v>
      </c>
      <c r="F16" s="159">
        <f>'Org. Transparency - Data Sheet'!K50</f>
        <v>6.5</v>
      </c>
      <c r="G16" s="159">
        <f>'Financial Reporting - Data Shee'!G49</f>
        <v>5</v>
      </c>
      <c r="H16" s="159">
        <f>'Gender - Data Sheet '!F49</f>
        <v>3</v>
      </c>
      <c r="I16" s="268">
        <f>SUM(E16:H16)/COUNT('Anti Corruption - Data Sheet '!B49:P49,'Org. Transparency - Data Sheet'!C50:J50,'Financial Reporting - Data Shee'!B49:F49,'Gender - Data Sheet '!B49:E49)</f>
        <v>0.84375</v>
      </c>
      <c r="J16" s="271">
        <f t="shared" si="0"/>
        <v>8.4375</v>
      </c>
    </row>
    <row r="17" spans="2:10" x14ac:dyDescent="0.25">
      <c r="B17" s="9">
        <v>14</v>
      </c>
      <c r="C17" s="89" t="s">
        <v>41</v>
      </c>
      <c r="D17" s="108" t="s">
        <v>26</v>
      </c>
      <c r="E17" s="155">
        <f>'Anti Corruption - Data Sheet '!Q96</f>
        <v>13.5</v>
      </c>
      <c r="F17" s="159">
        <f>'Org. Transparency - Data Sheet'!K97</f>
        <v>4</v>
      </c>
      <c r="G17" s="159">
        <f>'Financial Reporting - Data Shee'!G96</f>
        <v>4</v>
      </c>
      <c r="H17" s="159">
        <f>'Gender - Data Sheet '!F96</f>
        <v>2</v>
      </c>
      <c r="I17" s="268">
        <f>SUM(E17:H17)/COUNT('Anti Corruption - Data Sheet '!B96:P96,'Org. Transparency - Data Sheet'!C97:J97,'Financial Reporting - Data Shee'!B96:F96,'Gender - Data Sheet '!B96:E96)</f>
        <v>0.8392857142857143</v>
      </c>
      <c r="J17" s="271">
        <f t="shared" si="0"/>
        <v>8.3928571428571441</v>
      </c>
    </row>
    <row r="18" spans="2:10" x14ac:dyDescent="0.25">
      <c r="B18" s="9">
        <v>15</v>
      </c>
      <c r="C18" s="89" t="s">
        <v>42</v>
      </c>
      <c r="D18" s="109" t="s">
        <v>18</v>
      </c>
      <c r="E18" s="155">
        <f>'Anti Corruption - Data Sheet '!Q74</f>
        <v>12.5</v>
      </c>
      <c r="F18" s="159" t="str">
        <f>'Org. Transparency - Data Sheet'!K75</f>
        <v>N/A</v>
      </c>
      <c r="G18" s="159">
        <f>'Financial Reporting - Data Shee'!G74</f>
        <v>5</v>
      </c>
      <c r="H18" s="159">
        <f>'Gender - Data Sheet '!F74</f>
        <v>2</v>
      </c>
      <c r="I18" s="268">
        <f>SUM(E18:H18)/COUNT('Anti Corruption - Data Sheet '!B74:P74,'Org. Transparency - Data Sheet'!C75:J75,'Financial Reporting - Data Shee'!B74:F74,'Gender - Data Sheet '!B74:E74)</f>
        <v>0.8125</v>
      </c>
      <c r="J18" s="271">
        <f t="shared" si="0"/>
        <v>8.125</v>
      </c>
    </row>
    <row r="19" spans="2:10" x14ac:dyDescent="0.25">
      <c r="B19" s="9">
        <v>16</v>
      </c>
      <c r="C19" s="89" t="s">
        <v>43</v>
      </c>
      <c r="D19" s="109" t="s">
        <v>37</v>
      </c>
      <c r="E19" s="155">
        <f>'Anti Corruption - Data Sheet '!Q12</f>
        <v>9.5</v>
      </c>
      <c r="F19" s="159">
        <f>'Org. Transparency - Data Sheet'!K13</f>
        <v>4</v>
      </c>
      <c r="G19" s="159">
        <f>'Financial Reporting - Data Shee'!G12</f>
        <v>5</v>
      </c>
      <c r="H19" s="159">
        <f>'Gender - Data Sheet '!F12</f>
        <v>4</v>
      </c>
      <c r="I19" s="268">
        <f>SUM(E19:H19)/COUNT('Anti Corruption - Data Sheet '!B12:P12,'Org. Transparency - Data Sheet'!C13:J13,'Financial Reporting - Data Shee'!B12:F12,'Gender - Data Sheet '!B12:E12)</f>
        <v>0.8035714285714286</v>
      </c>
      <c r="J19" s="271">
        <f t="shared" si="0"/>
        <v>8.0357142857142865</v>
      </c>
    </row>
    <row r="20" spans="2:10" x14ac:dyDescent="0.25">
      <c r="B20" s="9">
        <v>16</v>
      </c>
      <c r="C20" s="89" t="s">
        <v>44</v>
      </c>
      <c r="D20" s="109" t="s">
        <v>26</v>
      </c>
      <c r="E20" s="155">
        <f>'Anti Corruption - Data Sheet '!Q82</f>
        <v>12</v>
      </c>
      <c r="F20" s="159">
        <f>'Org. Transparency - Data Sheet'!K83</f>
        <v>3.5</v>
      </c>
      <c r="G20" s="159">
        <f>'Financial Reporting - Data Shee'!G82</f>
        <v>5</v>
      </c>
      <c r="H20" s="159">
        <f>'Gender - Data Sheet '!F82</f>
        <v>2</v>
      </c>
      <c r="I20" s="268">
        <f>SUM(E20:H20)/COUNT('Anti Corruption - Data Sheet '!B82:P82,'Org. Transparency - Data Sheet'!C83:J83,'Financial Reporting - Data Shee'!B82:F82,'Gender - Data Sheet '!B82:E82)</f>
        <v>0.8035714285714286</v>
      </c>
      <c r="J20" s="271">
        <f t="shared" si="0"/>
        <v>8.0357142857142865</v>
      </c>
    </row>
    <row r="21" spans="2:10" x14ac:dyDescent="0.25">
      <c r="B21" s="9">
        <v>18</v>
      </c>
      <c r="C21" s="89" t="s">
        <v>45</v>
      </c>
      <c r="D21" s="108" t="s">
        <v>26</v>
      </c>
      <c r="E21" s="155">
        <f>'Anti Corruption - Data Sheet '!Q44</f>
        <v>9.5</v>
      </c>
      <c r="F21" s="159">
        <f>'Org. Transparency - Data Sheet'!K45</f>
        <v>7</v>
      </c>
      <c r="G21" s="159">
        <f>'Financial Reporting - Data Shee'!G44</f>
        <v>5</v>
      </c>
      <c r="H21" s="159">
        <f>'Gender - Data Sheet '!F44</f>
        <v>4</v>
      </c>
      <c r="I21" s="268">
        <f>SUM(E21:H21)/COUNT('Anti Corruption - Data Sheet '!B44:P44,'Org. Transparency - Data Sheet'!C45:J45,'Financial Reporting - Data Shee'!B44:F44,'Gender - Data Sheet '!B44:E44)</f>
        <v>0.796875</v>
      </c>
      <c r="J21" s="271">
        <f t="shared" si="0"/>
        <v>7.9687499999999991</v>
      </c>
    </row>
    <row r="22" spans="2:10" x14ac:dyDescent="0.25">
      <c r="B22" s="9">
        <v>18</v>
      </c>
      <c r="C22" s="291" t="s">
        <v>46</v>
      </c>
      <c r="D22" s="109" t="s">
        <v>47</v>
      </c>
      <c r="E22" s="155">
        <f>'Anti Corruption - Data Sheet '!Q48</f>
        <v>9</v>
      </c>
      <c r="F22" s="159">
        <f>'Org. Transparency - Data Sheet'!K49</f>
        <v>8</v>
      </c>
      <c r="G22" s="159">
        <f>'Financial Reporting - Data Shee'!G48</f>
        <v>4.5</v>
      </c>
      <c r="H22" s="159">
        <f>'Gender - Data Sheet '!F48</f>
        <v>4</v>
      </c>
      <c r="I22" s="268">
        <f>SUM(E22:H22)/COUNT('Anti Corruption - Data Sheet '!B48:P48,'Org. Transparency - Data Sheet'!C49:J49,'Financial Reporting - Data Shee'!B48:F48,'Gender - Data Sheet '!B48:E48)</f>
        <v>0.796875</v>
      </c>
      <c r="J22" s="271">
        <f t="shared" si="0"/>
        <v>7.9687499999999991</v>
      </c>
    </row>
    <row r="23" spans="2:10" x14ac:dyDescent="0.25">
      <c r="B23" s="9">
        <v>20</v>
      </c>
      <c r="C23" s="89" t="s">
        <v>48</v>
      </c>
      <c r="D23" s="108" t="s">
        <v>49</v>
      </c>
      <c r="E23" s="155">
        <f>'Anti Corruption - Data Sheet '!Q88</f>
        <v>11</v>
      </c>
      <c r="F23" s="159" t="str">
        <f>'Org. Transparency - Data Sheet'!K89</f>
        <v>N/A</v>
      </c>
      <c r="G23" s="159">
        <f>'Financial Reporting - Data Shee'!G88</f>
        <v>5</v>
      </c>
      <c r="H23" s="159">
        <f>'Gender - Data Sheet '!F88</f>
        <v>3</v>
      </c>
      <c r="I23" s="268">
        <f>SUM(E23:H23)/COUNT('Anti Corruption - Data Sheet '!B88:P88,'Org. Transparency - Data Sheet'!C89:J89,'Financial Reporting - Data Shee'!B88:F88,'Gender - Data Sheet '!B88:E88)</f>
        <v>0.79166666666666663</v>
      </c>
      <c r="J23" s="271">
        <f t="shared" si="0"/>
        <v>7.9166666666666661</v>
      </c>
    </row>
    <row r="24" spans="2:10" x14ac:dyDescent="0.25">
      <c r="B24" s="9">
        <v>20</v>
      </c>
      <c r="C24" s="89" t="s">
        <v>50</v>
      </c>
      <c r="D24" s="109" t="s">
        <v>49</v>
      </c>
      <c r="E24" s="155">
        <f>'Anti Corruption - Data Sheet '!Q95</f>
        <v>11</v>
      </c>
      <c r="F24" s="159" t="str">
        <f>'Org. Transparency - Data Sheet'!K96</f>
        <v>N/A</v>
      </c>
      <c r="G24" s="159">
        <f>'Financial Reporting - Data Shee'!G95</f>
        <v>5</v>
      </c>
      <c r="H24" s="159">
        <f>'Gender - Data Sheet '!F95</f>
        <v>3</v>
      </c>
      <c r="I24" s="268">
        <f>SUM(E24:H24)/COUNT('Anti Corruption - Data Sheet '!B95:P95,'Org. Transparency - Data Sheet'!C96:J96,'Financial Reporting - Data Shee'!B95:F95,'Gender - Data Sheet '!B95:E95)</f>
        <v>0.79166666666666663</v>
      </c>
      <c r="J24" s="271">
        <f t="shared" si="0"/>
        <v>7.9166666666666661</v>
      </c>
    </row>
    <row r="25" spans="2:10" x14ac:dyDescent="0.25">
      <c r="B25" s="9">
        <v>22</v>
      </c>
      <c r="C25" s="89" t="s">
        <v>51</v>
      </c>
      <c r="D25" s="109" t="s">
        <v>37</v>
      </c>
      <c r="E25" s="155">
        <f>'Anti Corruption - Data Sheet '!Q94</f>
        <v>9.5</v>
      </c>
      <c r="F25" s="159" t="str">
        <f>'Org. Transparency - Data Sheet'!K95</f>
        <v>N/A</v>
      </c>
      <c r="G25" s="159">
        <f>'Financial Reporting - Data Shee'!G94</f>
        <v>5</v>
      </c>
      <c r="H25" s="159">
        <f>'Gender - Data Sheet '!F94</f>
        <v>4</v>
      </c>
      <c r="I25" s="268">
        <f>SUM(E25:H25)/COUNT('Anti Corruption - Data Sheet '!B94:P94,'Org. Transparency - Data Sheet'!C95:J95,'Financial Reporting - Data Shee'!B94:F94,'Gender - Data Sheet '!B94:E94)</f>
        <v>0.77083333333333337</v>
      </c>
      <c r="J25" s="271">
        <f t="shared" si="0"/>
        <v>7.7083333333333339</v>
      </c>
    </row>
    <row r="26" spans="2:10" x14ac:dyDescent="0.25">
      <c r="B26" s="9">
        <v>23</v>
      </c>
      <c r="C26" s="89" t="s">
        <v>52</v>
      </c>
      <c r="D26" s="109" t="s">
        <v>53</v>
      </c>
      <c r="E26" s="155">
        <f>'Anti Corruption - Data Sheet '!Q8</f>
        <v>8.5</v>
      </c>
      <c r="F26" s="159">
        <f>'Org. Transparency - Data Sheet'!K9</f>
        <v>4</v>
      </c>
      <c r="G26" s="159">
        <f>'Financial Reporting - Data Shee'!G8</f>
        <v>5</v>
      </c>
      <c r="H26" s="159">
        <f>'Gender - Data Sheet '!F8</f>
        <v>4</v>
      </c>
      <c r="I26" s="268">
        <f>SUM(E26:H26)/COUNT('Anti Corruption - Data Sheet '!B8:P8,'Org. Transparency - Data Sheet'!C9:J9,'Financial Reporting - Data Shee'!B8:F8,'Gender - Data Sheet '!B8:E8)</f>
        <v>0.7678571428571429</v>
      </c>
      <c r="J26" s="271">
        <f t="shared" si="0"/>
        <v>7.6785714285714288</v>
      </c>
    </row>
    <row r="27" spans="2:10" x14ac:dyDescent="0.25">
      <c r="B27" s="9">
        <v>24</v>
      </c>
      <c r="C27" s="89" t="s">
        <v>54</v>
      </c>
      <c r="D27" s="286" t="s">
        <v>55</v>
      </c>
      <c r="E27" s="155">
        <f>'Anti Corruption - Data Sheet '!Q20</f>
        <v>10.5</v>
      </c>
      <c r="F27" s="159">
        <f>'Org. Transparency - Data Sheet'!K21</f>
        <v>6</v>
      </c>
      <c r="G27" s="159">
        <f>'Financial Reporting - Data Shee'!G20</f>
        <v>5</v>
      </c>
      <c r="H27" s="159">
        <f>'Gender - Data Sheet '!F20</f>
        <v>3</v>
      </c>
      <c r="I27" s="268">
        <f>SUM(E27:H27)/COUNT('Anti Corruption - Data Sheet '!B20:P20,'Org. Transparency - Data Sheet'!C21:J21,'Financial Reporting - Data Shee'!B20:F20,'Gender - Data Sheet '!B20:E20)</f>
        <v>0.765625</v>
      </c>
      <c r="J27" s="271">
        <f t="shared" si="0"/>
        <v>7.6562500000000009</v>
      </c>
    </row>
    <row r="28" spans="2:10" x14ac:dyDescent="0.25">
      <c r="B28" s="9">
        <v>25</v>
      </c>
      <c r="C28" s="290" t="s">
        <v>56</v>
      </c>
      <c r="D28" s="109" t="s">
        <v>33</v>
      </c>
      <c r="E28" s="155">
        <f>'Anti Corruption - Data Sheet '!Q35</f>
        <v>11.5</v>
      </c>
      <c r="F28" s="159" t="str">
        <f>'Org. Transparency - Data Sheet'!K36</f>
        <v>N/A</v>
      </c>
      <c r="G28" s="159">
        <f>'Financial Reporting - Data Shee'!G35</f>
        <v>4</v>
      </c>
      <c r="H28" s="159">
        <f>'Gender - Data Sheet '!F35</f>
        <v>2</v>
      </c>
      <c r="I28" s="268">
        <f>SUM(E28:H28)/COUNT('Anti Corruption - Data Sheet '!B35:P35,'Org. Transparency - Data Sheet'!C36:J36,'Financial Reporting - Data Shee'!B35:F35,'Gender - Data Sheet '!B35:E35)</f>
        <v>0.76086956521739135</v>
      </c>
      <c r="J28" s="271">
        <f t="shared" si="0"/>
        <v>7.608695652173914</v>
      </c>
    </row>
    <row r="29" spans="2:10" x14ac:dyDescent="0.25">
      <c r="B29" s="9">
        <v>26</v>
      </c>
      <c r="C29" s="89" t="s">
        <v>57</v>
      </c>
      <c r="D29" s="108" t="s">
        <v>26</v>
      </c>
      <c r="E29" s="155">
        <f>'Anti Corruption - Data Sheet '!Q84</f>
        <v>9</v>
      </c>
      <c r="F29" s="159">
        <f>'Org. Transparency - Data Sheet'!K85</f>
        <v>4</v>
      </c>
      <c r="G29" s="159">
        <f>'Financial Reporting - Data Shee'!G84</f>
        <v>5</v>
      </c>
      <c r="H29" s="159">
        <f>'Gender - Data Sheet '!F84</f>
        <v>3</v>
      </c>
      <c r="I29" s="268">
        <f>SUM(E29:H29)/COUNT('Anti Corruption - Data Sheet '!B84:P84,'Org. Transparency - Data Sheet'!C85:J85,'Financial Reporting - Data Shee'!B84:F84,'Gender - Data Sheet '!B84:E84)</f>
        <v>0.75</v>
      </c>
      <c r="J29" s="271">
        <f t="shared" si="0"/>
        <v>7.5</v>
      </c>
    </row>
    <row r="30" spans="2:10" x14ac:dyDescent="0.25">
      <c r="B30" s="9">
        <v>27</v>
      </c>
      <c r="C30" s="89" t="s">
        <v>58</v>
      </c>
      <c r="D30" s="109" t="s">
        <v>59</v>
      </c>
      <c r="E30" s="155">
        <f>'Anti Corruption - Data Sheet '!Q40</f>
        <v>8</v>
      </c>
      <c r="F30" s="159">
        <f>'Org. Transparency - Data Sheet'!K41</f>
        <v>6.5</v>
      </c>
      <c r="G30" s="159">
        <f>'Financial Reporting - Data Shee'!G40</f>
        <v>5</v>
      </c>
      <c r="H30" s="159">
        <f>'Gender - Data Sheet '!F40</f>
        <v>4</v>
      </c>
      <c r="I30" s="268">
        <f>SUM(E30:H30)/COUNT('Anti Corruption - Data Sheet '!B40:P40,'Org. Transparency - Data Sheet'!C41:J41,'Financial Reporting - Data Shee'!B40:F40,'Gender - Data Sheet '!B40:E40)</f>
        <v>0.734375</v>
      </c>
      <c r="J30" s="271">
        <f t="shared" si="0"/>
        <v>7.34375</v>
      </c>
    </row>
    <row r="31" spans="2:10" x14ac:dyDescent="0.25">
      <c r="B31" s="9">
        <v>27</v>
      </c>
      <c r="C31" s="89" t="s">
        <v>60</v>
      </c>
      <c r="D31" s="109" t="s">
        <v>53</v>
      </c>
      <c r="E31" s="155">
        <f>'Anti Corruption - Data Sheet '!Q45</f>
        <v>8</v>
      </c>
      <c r="F31" s="159">
        <f>'Org. Transparency - Data Sheet'!K46</f>
        <v>7.5</v>
      </c>
      <c r="G31" s="159">
        <f>'Financial Reporting - Data Shee'!G45</f>
        <v>5</v>
      </c>
      <c r="H31" s="159">
        <f>'Gender - Data Sheet '!F45</f>
        <v>3</v>
      </c>
      <c r="I31" s="268">
        <f>SUM(E31:H31)/COUNT('Anti Corruption - Data Sheet '!B45:P45,'Org. Transparency - Data Sheet'!C46:J46,'Financial Reporting - Data Shee'!B45:F45,'Gender - Data Sheet '!B45:E45)</f>
        <v>0.734375</v>
      </c>
      <c r="J31" s="271">
        <f t="shared" si="0"/>
        <v>7.34375</v>
      </c>
    </row>
    <row r="32" spans="2:10" x14ac:dyDescent="0.25">
      <c r="B32" s="9">
        <v>29</v>
      </c>
      <c r="C32" s="291" t="s">
        <v>61</v>
      </c>
      <c r="D32" s="109" t="s">
        <v>62</v>
      </c>
      <c r="E32" s="155">
        <f>'Anti Corruption - Data Sheet '!Q97</f>
        <v>8.5</v>
      </c>
      <c r="F32" s="159">
        <f>'Org. Transparency - Data Sheet'!K98</f>
        <v>4</v>
      </c>
      <c r="G32" s="159">
        <f>'Financial Reporting - Data Shee'!G97</f>
        <v>5</v>
      </c>
      <c r="H32" s="159">
        <f>'Gender - Data Sheet '!F97</f>
        <v>3</v>
      </c>
      <c r="I32" s="268">
        <f>SUM(E32:H32)/COUNT('Anti Corruption - Data Sheet '!B97:P97,'Org. Transparency - Data Sheet'!C98:J98,'Financial Reporting - Data Shee'!B97:F97,'Gender - Data Sheet '!B97:E97)</f>
        <v>0.7321428571428571</v>
      </c>
      <c r="J32" s="271">
        <f t="shared" si="0"/>
        <v>7.3214285714285703</v>
      </c>
    </row>
    <row r="33" spans="2:10" x14ac:dyDescent="0.25">
      <c r="B33" s="9">
        <v>30</v>
      </c>
      <c r="C33" s="89" t="s">
        <v>63</v>
      </c>
      <c r="D33" s="108" t="s">
        <v>64</v>
      </c>
      <c r="E33" s="155">
        <f>'Anti Corruption - Data Sheet '!Q9</f>
        <v>8</v>
      </c>
      <c r="F33" s="159" t="str">
        <f>'Org. Transparency - Data Sheet'!K10</f>
        <v>N/A</v>
      </c>
      <c r="G33" s="159">
        <f>'Financial Reporting - Data Shee'!G9</f>
        <v>5</v>
      </c>
      <c r="H33" s="159">
        <f>'Gender - Data Sheet '!F9</f>
        <v>3</v>
      </c>
      <c r="I33" s="268">
        <f>SUM(E33:H33)/COUNT('Anti Corruption - Data Sheet '!B9:P9,'Org. Transparency - Data Sheet'!C10:J10,'Financial Reporting - Data Shee'!B9:F9,'Gender - Data Sheet '!B9:E9)</f>
        <v>0.66666666666666663</v>
      </c>
      <c r="J33" s="271">
        <f t="shared" si="0"/>
        <v>6.666666666666667</v>
      </c>
    </row>
    <row r="34" spans="2:10" x14ac:dyDescent="0.25">
      <c r="B34" s="9">
        <v>30</v>
      </c>
      <c r="C34" s="291" t="s">
        <v>65</v>
      </c>
      <c r="D34" s="109" t="s">
        <v>33</v>
      </c>
      <c r="E34" s="155">
        <f>'Anti Corruption - Data Sheet '!Q30</f>
        <v>7</v>
      </c>
      <c r="F34" s="159" t="str">
        <f>'Org. Transparency - Data Sheet'!K31</f>
        <v>N/A</v>
      </c>
      <c r="G34" s="159">
        <f>'Financial Reporting - Data Shee'!G30</f>
        <v>5</v>
      </c>
      <c r="H34" s="159">
        <f>'Gender - Data Sheet '!F30</f>
        <v>4</v>
      </c>
      <c r="I34" s="268">
        <f>SUM(E34:H34)/COUNT('Anti Corruption - Data Sheet '!B30:P30,'Org. Transparency - Data Sheet'!C31:J31,'Financial Reporting - Data Shee'!B30:F30,'Gender - Data Sheet '!B30:E30)</f>
        <v>0.66666666666666663</v>
      </c>
      <c r="J34" s="271">
        <f t="shared" si="0"/>
        <v>6.666666666666667</v>
      </c>
    </row>
    <row r="35" spans="2:10" x14ac:dyDescent="0.25">
      <c r="B35" s="9">
        <v>32</v>
      </c>
      <c r="C35" s="89" t="s">
        <v>66</v>
      </c>
      <c r="D35" s="108" t="s">
        <v>11</v>
      </c>
      <c r="E35" s="155">
        <f>'Anti Corruption - Data Sheet '!Q47</f>
        <v>4.5</v>
      </c>
      <c r="F35" s="159">
        <f>'Org. Transparency - Data Sheet'!K48</f>
        <v>8</v>
      </c>
      <c r="G35" s="159">
        <f>'Financial Reporting - Data Shee'!G47</f>
        <v>5</v>
      </c>
      <c r="H35" s="159">
        <f>'Gender - Data Sheet '!F47</f>
        <v>3</v>
      </c>
      <c r="I35" s="268">
        <f>SUM(E35:H35)/COUNT('Anti Corruption - Data Sheet '!B47:P47,'Org. Transparency - Data Sheet'!C48:J48,'Financial Reporting - Data Shee'!B47:F47,'Gender - Data Sheet '!B47:E47)</f>
        <v>0.640625</v>
      </c>
      <c r="J35" s="271">
        <f t="shared" si="0"/>
        <v>6.4062499999999991</v>
      </c>
    </row>
    <row r="36" spans="2:10" x14ac:dyDescent="0.25">
      <c r="B36" s="9">
        <v>33</v>
      </c>
      <c r="C36" s="89" t="s">
        <v>67</v>
      </c>
      <c r="D36" s="108" t="s">
        <v>37</v>
      </c>
      <c r="E36" s="155">
        <f>'Anti Corruption - Data Sheet '!Q6</f>
        <v>6</v>
      </c>
      <c r="F36" s="159">
        <f>'Org. Transparency - Data Sheet'!K7</f>
        <v>7</v>
      </c>
      <c r="G36" s="159">
        <f>'Financial Reporting - Data Shee'!G6</f>
        <v>5</v>
      </c>
      <c r="H36" s="159">
        <f>'Gender - Data Sheet '!F6</f>
        <v>2</v>
      </c>
      <c r="I36" s="268">
        <f>SUM(E36:H36)/COUNT('Anti Corruption - Data Sheet '!B6:P6,'Org. Transparency - Data Sheet'!C7:J7,'Financial Reporting - Data Shee'!B6:F6,'Gender - Data Sheet '!B6:E6)</f>
        <v>0.625</v>
      </c>
      <c r="J36" s="271">
        <f t="shared" ref="J36:J67" si="1">(I36)/10*100</f>
        <v>6.25</v>
      </c>
    </row>
    <row r="37" spans="2:10" x14ac:dyDescent="0.25">
      <c r="B37" s="9">
        <v>33</v>
      </c>
      <c r="C37" s="89" t="s">
        <v>68</v>
      </c>
      <c r="D37" s="109" t="s">
        <v>53</v>
      </c>
      <c r="E37" s="155">
        <f>'Anti Corruption - Data Sheet '!Q37</f>
        <v>5.5</v>
      </c>
      <c r="F37" s="159">
        <f>'Org. Transparency - Data Sheet'!K38</f>
        <v>4</v>
      </c>
      <c r="G37" s="159">
        <f>'Financial Reporting - Data Shee'!G37</f>
        <v>5</v>
      </c>
      <c r="H37" s="159">
        <f>'Gender - Data Sheet '!F37</f>
        <v>3</v>
      </c>
      <c r="I37" s="268">
        <f>SUM(E37:H37)/COUNT('Anti Corruption - Data Sheet '!B37:P37,'Org. Transparency - Data Sheet'!C38:J38,'Financial Reporting - Data Shee'!B37:F37,'Gender - Data Sheet '!B37:E37)</f>
        <v>0.625</v>
      </c>
      <c r="J37" s="271">
        <f t="shared" si="1"/>
        <v>6.25</v>
      </c>
    </row>
    <row r="38" spans="2:10" x14ac:dyDescent="0.25">
      <c r="B38" s="9">
        <v>33</v>
      </c>
      <c r="C38" s="89" t="s">
        <v>69</v>
      </c>
      <c r="D38" s="109" t="s">
        <v>18</v>
      </c>
      <c r="E38" s="155">
        <f>'Anti Corruption - Data Sheet '!Q102</f>
        <v>6.5</v>
      </c>
      <c r="F38" s="159">
        <f>'Org. Transparency - Data Sheet'!K103</f>
        <v>2</v>
      </c>
      <c r="G38" s="159">
        <f>'Financial Reporting - Data Shee'!G102</f>
        <v>5</v>
      </c>
      <c r="H38" s="159">
        <f>'Gender - Data Sheet '!F102</f>
        <v>4</v>
      </c>
      <c r="I38" s="268">
        <f>SUM(E38:H38)/COUNT('Anti Corruption - Data Sheet '!B102:P102,'Org. Transparency - Data Sheet'!C103:J103,'Financial Reporting - Data Shee'!B102:F102,'Gender - Data Sheet '!B102:E102)</f>
        <v>0.625</v>
      </c>
      <c r="J38" s="271">
        <f t="shared" si="1"/>
        <v>6.25</v>
      </c>
    </row>
    <row r="39" spans="2:10" x14ac:dyDescent="0.25">
      <c r="B39" s="9">
        <v>36</v>
      </c>
      <c r="C39" s="89" t="s">
        <v>70</v>
      </c>
      <c r="D39" s="282" t="s">
        <v>22</v>
      </c>
      <c r="E39" s="155">
        <f>'Anti Corruption - Data Sheet '!Q89</f>
        <v>5.5</v>
      </c>
      <c r="F39" s="159">
        <f>'Org. Transparency - Data Sheet'!K90</f>
        <v>7</v>
      </c>
      <c r="G39" s="159">
        <f>'Financial Reporting - Data Shee'!G89</f>
        <v>5</v>
      </c>
      <c r="H39" s="159">
        <f>'Gender - Data Sheet '!F89</f>
        <v>2</v>
      </c>
      <c r="I39" s="268">
        <f>SUM(E39:H39)/COUNT('Anti Corruption - Data Sheet '!B89:P89,'Org. Transparency - Data Sheet'!C90:J90,'Financial Reporting - Data Shee'!B89:F89,'Gender - Data Sheet '!B89:E89)</f>
        <v>0.609375</v>
      </c>
      <c r="J39" s="271">
        <f t="shared" si="1"/>
        <v>6.09375</v>
      </c>
    </row>
    <row r="40" spans="2:10" x14ac:dyDescent="0.25">
      <c r="B40" s="9">
        <v>37</v>
      </c>
      <c r="C40" s="89" t="s">
        <v>71</v>
      </c>
      <c r="D40" s="108" t="s">
        <v>72</v>
      </c>
      <c r="E40" s="155">
        <f>'Anti Corruption - Data Sheet '!Q58</f>
        <v>5.5</v>
      </c>
      <c r="F40" s="159">
        <f>'Org. Transparency - Data Sheet'!K59</f>
        <v>2.5</v>
      </c>
      <c r="G40" s="159">
        <f>'Financial Reporting - Data Shee'!G58</f>
        <v>5</v>
      </c>
      <c r="H40" s="159">
        <f>'Gender - Data Sheet '!F58</f>
        <v>4</v>
      </c>
      <c r="I40" s="268">
        <f>SUM(E40:H40)/COUNT('Anti Corruption - Data Sheet '!B58:P58,'Org. Transparency - Data Sheet'!C59:J59,'Financial Reporting - Data Shee'!B58:F58,'Gender - Data Sheet '!B58:E58)</f>
        <v>0.6071428571428571</v>
      </c>
      <c r="J40" s="271">
        <f t="shared" si="1"/>
        <v>6.0714285714285703</v>
      </c>
    </row>
    <row r="41" spans="2:10" x14ac:dyDescent="0.25">
      <c r="B41" s="9">
        <v>37</v>
      </c>
      <c r="C41" s="89" t="s">
        <v>73</v>
      </c>
      <c r="D41" s="109" t="s">
        <v>33</v>
      </c>
      <c r="E41" s="155">
        <f>'Anti Corruption - Data Sheet '!Q76</f>
        <v>5.5</v>
      </c>
      <c r="F41" s="159">
        <f>'Org. Transparency - Data Sheet'!K77</f>
        <v>3.5</v>
      </c>
      <c r="G41" s="159">
        <f>'Financial Reporting - Data Shee'!G76</f>
        <v>5</v>
      </c>
      <c r="H41" s="159">
        <f>'Gender - Data Sheet '!F76</f>
        <v>3</v>
      </c>
      <c r="I41" s="268">
        <f>SUM(E41:H41)/COUNT('Anti Corruption - Data Sheet '!B76:P76,'Org. Transparency - Data Sheet'!C77:J77,'Financial Reporting - Data Shee'!B76:F76,'Gender - Data Sheet '!B76:E76)</f>
        <v>0.6071428571428571</v>
      </c>
      <c r="J41" s="271">
        <f t="shared" si="1"/>
        <v>6.0714285714285703</v>
      </c>
    </row>
    <row r="42" spans="2:10" x14ac:dyDescent="0.25">
      <c r="B42" s="9">
        <v>39</v>
      </c>
      <c r="C42" s="283" t="s">
        <v>74</v>
      </c>
      <c r="D42" s="108" t="s">
        <v>11</v>
      </c>
      <c r="E42" s="155">
        <f>'Anti Corruption - Data Sheet '!Q5</f>
        <v>3.5</v>
      </c>
      <c r="F42" s="159">
        <f>'Org. Transparency - Data Sheet'!K6</f>
        <v>8</v>
      </c>
      <c r="G42" s="159">
        <f>'Financial Reporting - Data Shee'!G5</f>
        <v>4.5</v>
      </c>
      <c r="H42" s="159">
        <f>'Gender - Data Sheet '!F5</f>
        <v>3</v>
      </c>
      <c r="I42" s="268">
        <f>SUM(E42:H42)/COUNT('Anti Corruption - Data Sheet '!B5:P5,'Org. Transparency - Data Sheet'!C6:J6,'Financial Reporting - Data Shee'!B5:F5,'Gender - Data Sheet '!B5:E5)</f>
        <v>0.59375</v>
      </c>
      <c r="J42" s="271">
        <f t="shared" si="1"/>
        <v>5.9375</v>
      </c>
    </row>
    <row r="43" spans="2:10" x14ac:dyDescent="0.25">
      <c r="B43" s="9">
        <v>40</v>
      </c>
      <c r="C43" s="89" t="s">
        <v>75</v>
      </c>
      <c r="D43" s="286" t="s">
        <v>18</v>
      </c>
      <c r="E43" s="155">
        <f>'Anti Corruption - Data Sheet '!Q25</f>
        <v>5.5</v>
      </c>
      <c r="F43" s="159">
        <f>'Org. Transparency - Data Sheet'!K26</f>
        <v>3</v>
      </c>
      <c r="G43" s="159">
        <f>'Financial Reporting - Data Shee'!G25</f>
        <v>5</v>
      </c>
      <c r="H43" s="159">
        <f>'Gender - Data Sheet '!F25</f>
        <v>3</v>
      </c>
      <c r="I43" s="268">
        <f>SUM(E43:H43)/COUNT('Anti Corruption - Data Sheet '!B25:P25,'Org. Transparency - Data Sheet'!C26:J26,'Financial Reporting - Data Shee'!B25:F25,'Gender - Data Sheet '!B25:E25)</f>
        <v>0.5892857142857143</v>
      </c>
      <c r="J43" s="271">
        <f t="shared" si="1"/>
        <v>5.8928571428571423</v>
      </c>
    </row>
    <row r="44" spans="2:10" x14ac:dyDescent="0.25">
      <c r="B44" s="9">
        <v>40</v>
      </c>
      <c r="C44" s="291" t="s">
        <v>76</v>
      </c>
      <c r="D44" s="109" t="s">
        <v>77</v>
      </c>
      <c r="E44" s="155">
        <f>'Anti Corruption - Data Sheet '!Q53</f>
        <v>5</v>
      </c>
      <c r="F44" s="159">
        <f>'Org. Transparency - Data Sheet'!K54</f>
        <v>3.5</v>
      </c>
      <c r="G44" s="159">
        <f>'Financial Reporting - Data Shee'!G53</f>
        <v>5</v>
      </c>
      <c r="H44" s="159">
        <f>'Gender - Data Sheet '!F53</f>
        <v>3</v>
      </c>
      <c r="I44" s="268">
        <f>SUM(E44:H44)/COUNT('Anti Corruption - Data Sheet '!B53:P53,'Org. Transparency - Data Sheet'!C54:J54,'Financial Reporting - Data Shee'!B53:F53,'Gender - Data Sheet '!B53:E53)</f>
        <v>0.5892857142857143</v>
      </c>
      <c r="J44" s="271">
        <f t="shared" si="1"/>
        <v>5.8928571428571423</v>
      </c>
    </row>
    <row r="45" spans="2:10" x14ac:dyDescent="0.25">
      <c r="B45" s="9">
        <v>42</v>
      </c>
      <c r="C45" s="89" t="s">
        <v>78</v>
      </c>
      <c r="D45" s="109" t="s">
        <v>33</v>
      </c>
      <c r="E45" s="155">
        <f>'Anti Corruption - Data Sheet '!Q22</f>
        <v>3.5</v>
      </c>
      <c r="F45" s="159">
        <f>'Org. Transparency - Data Sheet'!K23</f>
        <v>8</v>
      </c>
      <c r="G45" s="159">
        <f>'Financial Reporting - Data Shee'!G22</f>
        <v>5</v>
      </c>
      <c r="H45" s="159">
        <f>'Gender - Data Sheet '!F22</f>
        <v>2</v>
      </c>
      <c r="I45" s="268">
        <f>SUM(E45:H45)/COUNT('Anti Corruption - Data Sheet '!B22:P22,'Org. Transparency - Data Sheet'!C23:J23,'Financial Reporting - Data Shee'!B22:F22,'Gender - Data Sheet '!B22:E22)</f>
        <v>0.578125</v>
      </c>
      <c r="J45" s="271">
        <f t="shared" si="1"/>
        <v>5.78125</v>
      </c>
    </row>
    <row r="46" spans="2:10" x14ac:dyDescent="0.25">
      <c r="B46" s="9">
        <v>42</v>
      </c>
      <c r="C46" s="89" t="s">
        <v>79</v>
      </c>
      <c r="D46" s="108" t="s">
        <v>53</v>
      </c>
      <c r="E46" s="155">
        <f>'Anti Corruption - Data Sheet '!Q29</f>
        <v>4</v>
      </c>
      <c r="F46" s="159">
        <f>'Org. Transparency - Data Sheet'!K30</f>
        <v>6</v>
      </c>
      <c r="G46" s="159">
        <f>'Financial Reporting - Data Shee'!G29</f>
        <v>4.5</v>
      </c>
      <c r="H46" s="159">
        <f>'Gender - Data Sheet '!F29</f>
        <v>4</v>
      </c>
      <c r="I46" s="268">
        <f>SUM(E46:H46)/COUNT('Anti Corruption - Data Sheet '!B29:P29,'Org. Transparency - Data Sheet'!C30:J30,'Financial Reporting - Data Shee'!B29:F29,'Gender - Data Sheet '!B29:E29)</f>
        <v>0.578125</v>
      </c>
      <c r="J46" s="271">
        <f t="shared" si="1"/>
        <v>5.78125</v>
      </c>
    </row>
    <row r="47" spans="2:10" x14ac:dyDescent="0.25">
      <c r="B47" s="9">
        <v>44</v>
      </c>
      <c r="C47" s="89" t="s">
        <v>80</v>
      </c>
      <c r="D47" s="108" t="s">
        <v>18</v>
      </c>
      <c r="E47" s="155">
        <f>'Anti Corruption - Data Sheet '!Q68</f>
        <v>4</v>
      </c>
      <c r="F47" s="159">
        <f>'Org. Transparency - Data Sheet'!K69</f>
        <v>7</v>
      </c>
      <c r="G47" s="159">
        <f>'Financial Reporting - Data Shee'!G68</f>
        <v>4</v>
      </c>
      <c r="H47" s="159">
        <f>'Gender - Data Sheet '!F68</f>
        <v>2</v>
      </c>
      <c r="I47" s="268">
        <f>SUM(E47:H47)/COUNT('Anti Corruption - Data Sheet '!B68:P68,'Org. Transparency - Data Sheet'!C69:J69,'Financial Reporting - Data Shee'!B68:F68,'Gender - Data Sheet '!B68:E68)</f>
        <v>0.54838709677419351</v>
      </c>
      <c r="J47" s="271">
        <f t="shared" si="1"/>
        <v>5.4838709677419351</v>
      </c>
    </row>
    <row r="48" spans="2:10" x14ac:dyDescent="0.25">
      <c r="B48" s="9">
        <v>45</v>
      </c>
      <c r="C48" s="89" t="s">
        <v>81</v>
      </c>
      <c r="D48" s="109" t="s">
        <v>82</v>
      </c>
      <c r="E48" s="155">
        <f>'Anti Corruption - Data Sheet '!Q86</f>
        <v>4</v>
      </c>
      <c r="F48" s="159">
        <f>'Org. Transparency - Data Sheet'!K87</f>
        <v>5.5</v>
      </c>
      <c r="G48" s="159">
        <f>'Financial Reporting - Data Shee'!G86</f>
        <v>5</v>
      </c>
      <c r="H48" s="159">
        <f>'Gender - Data Sheet '!F86</f>
        <v>3</v>
      </c>
      <c r="I48" s="268">
        <f>SUM(E48:H48)/COUNT('Anti Corruption - Data Sheet '!B86:P86,'Org. Transparency - Data Sheet'!C87:J87,'Financial Reporting - Data Shee'!B86:F86,'Gender - Data Sheet '!B86:E86)</f>
        <v>0.546875</v>
      </c>
      <c r="J48" s="271">
        <f t="shared" si="1"/>
        <v>5.46875</v>
      </c>
    </row>
    <row r="49" spans="2:10" x14ac:dyDescent="0.25">
      <c r="B49" s="9">
        <v>46</v>
      </c>
      <c r="C49" s="89" t="s">
        <v>83</v>
      </c>
      <c r="D49" s="109" t="s">
        <v>84</v>
      </c>
      <c r="E49" s="155">
        <f>'Anti Corruption - Data Sheet '!Q99</f>
        <v>3</v>
      </c>
      <c r="F49" s="159">
        <f>'Org. Transparency - Data Sheet'!K100</f>
        <v>6</v>
      </c>
      <c r="G49" s="159">
        <f>'Financial Reporting - Data Shee'!G99</f>
        <v>5</v>
      </c>
      <c r="H49" s="159">
        <f>'Gender - Data Sheet '!F99</f>
        <v>3</v>
      </c>
      <c r="I49" s="268">
        <f>SUM(E49:H49)/COUNT('Anti Corruption - Data Sheet '!B99:P99,'Org. Transparency - Data Sheet'!C100:J100,'Financial Reporting - Data Shee'!B99:F99,'Gender - Data Sheet '!B99:E99)</f>
        <v>0.53125</v>
      </c>
      <c r="J49" s="271">
        <f t="shared" si="1"/>
        <v>5.3125</v>
      </c>
    </row>
    <row r="50" spans="2:10" x14ac:dyDescent="0.25">
      <c r="B50" s="9">
        <v>47</v>
      </c>
      <c r="C50" s="291" t="s">
        <v>85</v>
      </c>
      <c r="D50" s="109" t="s">
        <v>47</v>
      </c>
      <c r="E50" s="155">
        <f>'Anti Corruption - Data Sheet '!Q46</f>
        <v>5.5</v>
      </c>
      <c r="F50" s="159">
        <f>'Org. Transparency - Data Sheet'!K47</f>
        <v>2</v>
      </c>
      <c r="G50" s="159">
        <f>'Financial Reporting - Data Shee'!G46</f>
        <v>5</v>
      </c>
      <c r="H50" s="159">
        <f>'Gender - Data Sheet '!F46</f>
        <v>2</v>
      </c>
      <c r="I50" s="268">
        <f>SUM(E50:H50)/COUNT('Anti Corruption - Data Sheet '!B46:P46,'Org. Transparency - Data Sheet'!C47:J47,'Financial Reporting - Data Shee'!B46:F46,'Gender - Data Sheet '!B46:E46)</f>
        <v>0.5178571428571429</v>
      </c>
      <c r="J50" s="271">
        <f t="shared" si="1"/>
        <v>5.1785714285714288</v>
      </c>
    </row>
    <row r="51" spans="2:10" x14ac:dyDescent="0.25">
      <c r="B51" s="9">
        <v>47</v>
      </c>
      <c r="C51" s="89" t="s">
        <v>86</v>
      </c>
      <c r="D51" s="108" t="s">
        <v>33</v>
      </c>
      <c r="E51" s="155">
        <f>'Anti Corruption - Data Sheet '!Q50</f>
        <v>4</v>
      </c>
      <c r="F51" s="159">
        <f>'Org. Transparency - Data Sheet'!K51</f>
        <v>3</v>
      </c>
      <c r="G51" s="159">
        <f>'Financial Reporting - Data Shee'!G50</f>
        <v>4.5</v>
      </c>
      <c r="H51" s="159">
        <f>'Gender - Data Sheet '!F50</f>
        <v>3</v>
      </c>
      <c r="I51" s="268">
        <f>SUM(E51:H51)/COUNT('Anti Corruption - Data Sheet '!B50:P50,'Org. Transparency - Data Sheet'!C51:J51,'Financial Reporting - Data Shee'!B50:F50,'Gender - Data Sheet '!B50:E50)</f>
        <v>0.5178571428571429</v>
      </c>
      <c r="J51" s="271">
        <f t="shared" si="1"/>
        <v>5.1785714285714288</v>
      </c>
    </row>
    <row r="52" spans="2:10" x14ac:dyDescent="0.25">
      <c r="B52" s="9">
        <v>47</v>
      </c>
      <c r="C52" s="89" t="s">
        <v>87</v>
      </c>
      <c r="D52" s="109" t="s">
        <v>33</v>
      </c>
      <c r="E52" s="155">
        <f>'Anti Corruption - Data Sheet '!Q98</f>
        <v>5.5</v>
      </c>
      <c r="F52" s="159">
        <f>'Org. Transparency - Data Sheet'!K99</f>
        <v>2</v>
      </c>
      <c r="G52" s="159">
        <f>'Financial Reporting - Data Shee'!G98</f>
        <v>5</v>
      </c>
      <c r="H52" s="159">
        <f>'Gender - Data Sheet '!F98</f>
        <v>2</v>
      </c>
      <c r="I52" s="268">
        <f>SUM(E52:H52)/COUNT('Anti Corruption - Data Sheet '!B98:P98,'Org. Transparency - Data Sheet'!C99:J99,'Financial Reporting - Data Shee'!B98:F98,'Gender - Data Sheet '!B98:E98)</f>
        <v>0.5178571428571429</v>
      </c>
      <c r="J52" s="271">
        <f t="shared" si="1"/>
        <v>5.1785714285714288</v>
      </c>
    </row>
    <row r="53" spans="2:10" x14ac:dyDescent="0.25">
      <c r="B53" s="9">
        <v>50</v>
      </c>
      <c r="C53" s="89" t="s">
        <v>88</v>
      </c>
      <c r="D53" s="108" t="s">
        <v>72</v>
      </c>
      <c r="E53" s="155">
        <f>'Anti Corruption - Data Sheet '!Q61</f>
        <v>2.5</v>
      </c>
      <c r="F53" s="159">
        <f>'Org. Transparency - Data Sheet'!K62</f>
        <v>3.5</v>
      </c>
      <c r="G53" s="159">
        <f>'Financial Reporting - Data Shee'!G61</f>
        <v>5</v>
      </c>
      <c r="H53" s="159">
        <f>'Gender - Data Sheet '!F61</f>
        <v>3</v>
      </c>
      <c r="I53" s="268">
        <f>SUM(E53:H53)/COUNT('Anti Corruption - Data Sheet '!B61:P61,'Org. Transparency - Data Sheet'!C62:J62,'Financial Reporting - Data Shee'!B61:F61,'Gender - Data Sheet '!B61:E61)</f>
        <v>0.5</v>
      </c>
      <c r="J53" s="271">
        <f t="shared" si="1"/>
        <v>5</v>
      </c>
    </row>
    <row r="54" spans="2:10" x14ac:dyDescent="0.25">
      <c r="B54" s="9">
        <v>51</v>
      </c>
      <c r="C54" s="291" t="s">
        <v>89</v>
      </c>
      <c r="D54" s="109" t="s">
        <v>90</v>
      </c>
      <c r="E54" s="155">
        <f>'Anti Corruption - Data Sheet '!Q56</f>
        <v>7.5</v>
      </c>
      <c r="F54" s="159">
        <f>'Org. Transparency - Data Sheet'!K57</f>
        <v>1.5</v>
      </c>
      <c r="G54" s="159">
        <f>'Financial Reporting - Data Shee'!G56</f>
        <v>4</v>
      </c>
      <c r="H54" s="159">
        <f>'Gender - Data Sheet '!F56</f>
        <v>0</v>
      </c>
      <c r="I54" s="268">
        <f>SUM(E54:H54)/COUNT('Anti Corruption - Data Sheet '!B56:P56,'Org. Transparency - Data Sheet'!C57:J57,'Financial Reporting - Data Shee'!B56:F56,'Gender - Data Sheet '!B56:E56)</f>
        <v>0.48148148148148145</v>
      </c>
      <c r="J54" s="271">
        <f t="shared" si="1"/>
        <v>4.8148148148148149</v>
      </c>
    </row>
    <row r="55" spans="2:10" x14ac:dyDescent="0.25">
      <c r="B55" s="9">
        <v>52</v>
      </c>
      <c r="C55" s="89" t="s">
        <v>91</v>
      </c>
      <c r="D55" s="108" t="s">
        <v>18</v>
      </c>
      <c r="E55" s="155">
        <f>'Anti Corruption - Data Sheet '!Q18</f>
        <v>1</v>
      </c>
      <c r="F55" s="159">
        <f>'Org. Transparency - Data Sheet'!K19</f>
        <v>7</v>
      </c>
      <c r="G55" s="159">
        <f>'Financial Reporting - Data Shee'!G18</f>
        <v>5</v>
      </c>
      <c r="H55" s="159">
        <f>'Gender - Data Sheet '!F18</f>
        <v>2</v>
      </c>
      <c r="I55" s="268">
        <f>SUM(E55:H55)/COUNT('Anti Corruption - Data Sheet '!B18:P18,'Org. Transparency - Data Sheet'!C19:J19,'Financial Reporting - Data Shee'!B18:F18,'Gender - Data Sheet '!B18:E18)</f>
        <v>0.46875</v>
      </c>
      <c r="J55" s="271">
        <f t="shared" si="1"/>
        <v>4.6875</v>
      </c>
    </row>
    <row r="56" spans="2:10" x14ac:dyDescent="0.25">
      <c r="B56" s="9">
        <v>52</v>
      </c>
      <c r="C56" s="89" t="s">
        <v>92</v>
      </c>
      <c r="D56" s="109" t="s">
        <v>11</v>
      </c>
      <c r="E56" s="155">
        <f>'Anti Corruption - Data Sheet '!Q59</f>
        <v>1.5</v>
      </c>
      <c r="F56" s="159">
        <f>'Org. Transparency - Data Sheet'!K60</f>
        <v>8</v>
      </c>
      <c r="G56" s="159">
        <f>'Financial Reporting - Data Shee'!G59</f>
        <v>4.5</v>
      </c>
      <c r="H56" s="159">
        <f>'Gender - Data Sheet '!F59</f>
        <v>1</v>
      </c>
      <c r="I56" s="268">
        <f>SUM(E56:H56)/COUNT('Anti Corruption - Data Sheet '!B59:P59,'Org. Transparency - Data Sheet'!C60:J60,'Financial Reporting - Data Shee'!B59:F59,'Gender - Data Sheet '!B59:E59)</f>
        <v>0.46875</v>
      </c>
      <c r="J56" s="271">
        <f t="shared" si="1"/>
        <v>4.6875</v>
      </c>
    </row>
    <row r="57" spans="2:10" x14ac:dyDescent="0.25">
      <c r="B57" s="9">
        <v>54</v>
      </c>
      <c r="C57" s="89" t="s">
        <v>93</v>
      </c>
      <c r="D57" s="109" t="s">
        <v>11</v>
      </c>
      <c r="E57" s="155">
        <f>'Anti Corruption - Data Sheet '!Q60</f>
        <v>2</v>
      </c>
      <c r="F57" s="159">
        <f>'Org. Transparency - Data Sheet'!K61</f>
        <v>5</v>
      </c>
      <c r="G57" s="159">
        <f>'Financial Reporting - Data Shee'!G60</f>
        <v>4.5</v>
      </c>
      <c r="H57" s="159">
        <f>'Gender - Data Sheet '!F60</f>
        <v>3</v>
      </c>
      <c r="I57" s="268">
        <f>SUM(E57:H57)/COUNT('Anti Corruption - Data Sheet '!B60:P60,'Org. Transparency - Data Sheet'!C61:J61,'Financial Reporting - Data Shee'!B60:F60,'Gender - Data Sheet '!B60:E60)</f>
        <v>0.453125</v>
      </c>
      <c r="J57" s="271">
        <f t="shared" si="1"/>
        <v>4.53125</v>
      </c>
    </row>
    <row r="58" spans="2:10" x14ac:dyDescent="0.25">
      <c r="B58" s="9">
        <v>55</v>
      </c>
      <c r="C58" s="89" t="s">
        <v>94</v>
      </c>
      <c r="D58" s="108" t="s">
        <v>33</v>
      </c>
      <c r="E58" s="155">
        <f>'Anti Corruption - Data Sheet '!Q26</f>
        <v>2</v>
      </c>
      <c r="F58" s="159">
        <f>'Org. Transparency - Data Sheet'!K27</f>
        <v>8</v>
      </c>
      <c r="G58" s="159">
        <f>'Financial Reporting - Data Shee'!G26</f>
        <v>4</v>
      </c>
      <c r="H58" s="159">
        <f>'Gender - Data Sheet '!F26</f>
        <v>0</v>
      </c>
      <c r="I58" s="268">
        <f>SUM(E58:H58)/COUNT('Anti Corruption - Data Sheet '!B26:P26,'Org. Transparency - Data Sheet'!C27:J27,'Financial Reporting - Data Shee'!B26:F26,'Gender - Data Sheet '!B26:E26)</f>
        <v>0.45161290322580644</v>
      </c>
      <c r="J58" s="271">
        <f t="shared" si="1"/>
        <v>4.5161290322580641</v>
      </c>
    </row>
    <row r="59" spans="2:10" x14ac:dyDescent="0.25">
      <c r="B59" s="9">
        <v>56</v>
      </c>
      <c r="C59" s="291" t="s">
        <v>95</v>
      </c>
      <c r="D59" s="108" t="s">
        <v>33</v>
      </c>
      <c r="E59" s="155">
        <f>'Anti Corruption - Data Sheet '!Q69</f>
        <v>5.5</v>
      </c>
      <c r="F59" s="159">
        <f>'Org. Transparency - Data Sheet'!K70</f>
        <v>2</v>
      </c>
      <c r="G59" s="159">
        <f>'Financial Reporting - Data Shee'!G69</f>
        <v>5</v>
      </c>
      <c r="H59" s="159">
        <f>'Gender - Data Sheet '!F69</f>
        <v>0</v>
      </c>
      <c r="I59" s="268">
        <f>SUM(E59:H59)/COUNT('Anti Corruption - Data Sheet '!B69:P69,'Org. Transparency - Data Sheet'!C70:J70,'Financial Reporting - Data Shee'!B69:F69,'Gender - Data Sheet '!B69:E69)</f>
        <v>0.44642857142857145</v>
      </c>
      <c r="J59" s="271">
        <f t="shared" si="1"/>
        <v>4.4642857142857144</v>
      </c>
    </row>
    <row r="60" spans="2:10" x14ac:dyDescent="0.25">
      <c r="B60" s="9">
        <v>56</v>
      </c>
      <c r="C60" s="291" t="s">
        <v>96</v>
      </c>
      <c r="D60" s="109" t="s">
        <v>90</v>
      </c>
      <c r="E60" s="155">
        <f>'Anti Corruption - Data Sheet '!Q70</f>
        <v>2.5</v>
      </c>
      <c r="F60" s="159">
        <f>'Org. Transparency - Data Sheet'!K71</f>
        <v>2</v>
      </c>
      <c r="G60" s="159">
        <f>'Financial Reporting - Data Shee'!G70</f>
        <v>5</v>
      </c>
      <c r="H60" s="159">
        <f>'Gender - Data Sheet '!F70</f>
        <v>3</v>
      </c>
      <c r="I60" s="268">
        <f>SUM(E60:H60)/COUNT('Anti Corruption - Data Sheet '!B70:P70,'Org. Transparency - Data Sheet'!C71:J71,'Financial Reporting - Data Shee'!B70:F70,'Gender - Data Sheet '!B70:E70)</f>
        <v>0.44642857142857145</v>
      </c>
      <c r="J60" s="271">
        <f t="shared" si="1"/>
        <v>4.4642857142857144</v>
      </c>
    </row>
    <row r="61" spans="2:10" x14ac:dyDescent="0.25">
      <c r="B61" s="9">
        <v>56</v>
      </c>
      <c r="C61" s="284" t="s">
        <v>97</v>
      </c>
      <c r="D61" s="109" t="s">
        <v>98</v>
      </c>
      <c r="E61" s="155">
        <f>'Anti Corruption - Data Sheet '!Q75</f>
        <v>3</v>
      </c>
      <c r="F61" s="159">
        <f>'Org. Transparency - Data Sheet'!K76</f>
        <v>3</v>
      </c>
      <c r="G61" s="159">
        <f>'Financial Reporting - Data Shee'!G75</f>
        <v>4.5</v>
      </c>
      <c r="H61" s="159">
        <f>'Gender - Data Sheet '!F75</f>
        <v>2</v>
      </c>
      <c r="I61" s="268">
        <f>SUM(E61:H61)/COUNT('Anti Corruption - Data Sheet '!B75:P75,'Org. Transparency - Data Sheet'!C76:J76,'Financial Reporting - Data Shee'!B75:F75,'Gender - Data Sheet '!B75:E75)</f>
        <v>0.44642857142857145</v>
      </c>
      <c r="J61" s="271">
        <f t="shared" si="1"/>
        <v>4.4642857142857144</v>
      </c>
    </row>
    <row r="62" spans="2:10" x14ac:dyDescent="0.25">
      <c r="B62" s="9">
        <v>59</v>
      </c>
      <c r="C62" s="89" t="s">
        <v>99</v>
      </c>
      <c r="D62" s="108" t="s">
        <v>18</v>
      </c>
      <c r="E62" s="155">
        <f>'Anti Corruption - Data Sheet '!Q21</f>
        <v>0</v>
      </c>
      <c r="F62" s="159">
        <f>'Org. Transparency - Data Sheet'!K22</f>
        <v>7</v>
      </c>
      <c r="G62" s="159">
        <f>'Financial Reporting - Data Shee'!G21</f>
        <v>5</v>
      </c>
      <c r="H62" s="159">
        <f>'Gender - Data Sheet '!F21</f>
        <v>2</v>
      </c>
      <c r="I62" s="268">
        <f>SUM(E62:H62)/COUNT('Anti Corruption - Data Sheet '!B21:P21,'Org. Transparency - Data Sheet'!C22:J22,'Financial Reporting - Data Shee'!B21:F21,'Gender - Data Sheet '!B21:E21)</f>
        <v>0.4375</v>
      </c>
      <c r="J62" s="271">
        <f t="shared" si="1"/>
        <v>4.375</v>
      </c>
    </row>
    <row r="63" spans="2:10" x14ac:dyDescent="0.25">
      <c r="B63" s="9">
        <v>59</v>
      </c>
      <c r="C63" s="89" t="s">
        <v>100</v>
      </c>
      <c r="D63" s="286" t="s">
        <v>49</v>
      </c>
      <c r="E63" s="155">
        <f>'Anti Corruption - Data Sheet '!Q23</f>
        <v>0</v>
      </c>
      <c r="F63" s="159">
        <f>'Org. Transparency - Data Sheet'!K24</f>
        <v>8</v>
      </c>
      <c r="G63" s="159">
        <f>'Financial Reporting - Data Shee'!G23</f>
        <v>5</v>
      </c>
      <c r="H63" s="159">
        <f>'Gender - Data Sheet '!F23</f>
        <v>1</v>
      </c>
      <c r="I63" s="268">
        <f>SUM(E63:H63)/COUNT('Anti Corruption - Data Sheet '!B23:P23,'Org. Transparency - Data Sheet'!C24:J24,'Financial Reporting - Data Shee'!B23:F23,'Gender - Data Sheet '!B23:E23)</f>
        <v>0.4375</v>
      </c>
      <c r="J63" s="271">
        <f t="shared" si="1"/>
        <v>4.375</v>
      </c>
    </row>
    <row r="64" spans="2:10" x14ac:dyDescent="0.25">
      <c r="B64" s="9">
        <v>59</v>
      </c>
      <c r="C64" s="89" t="s">
        <v>101</v>
      </c>
      <c r="D64" s="109" t="s">
        <v>11</v>
      </c>
      <c r="E64" s="155">
        <f>'Anti Corruption - Data Sheet '!Q81</f>
        <v>1</v>
      </c>
      <c r="F64" s="159">
        <f>'Org. Transparency - Data Sheet'!K82</f>
        <v>6</v>
      </c>
      <c r="G64" s="159">
        <f>'Financial Reporting - Data Shee'!G81</f>
        <v>5</v>
      </c>
      <c r="H64" s="159">
        <f>'Gender - Data Sheet '!F81</f>
        <v>2</v>
      </c>
      <c r="I64" s="268">
        <f>SUM(E64:H64)/COUNT('Anti Corruption - Data Sheet '!B81:P81,'Org. Transparency - Data Sheet'!C82:J82,'Financial Reporting - Data Shee'!B81:F81,'Gender - Data Sheet '!B81:E81)</f>
        <v>0.4375</v>
      </c>
      <c r="J64" s="271">
        <f t="shared" si="1"/>
        <v>4.375</v>
      </c>
    </row>
    <row r="65" spans="2:10" s="523" customFormat="1" ht="31.5" x14ac:dyDescent="0.25">
      <c r="B65" s="9">
        <v>59</v>
      </c>
      <c r="C65" s="179" t="s">
        <v>102</v>
      </c>
      <c r="D65" s="522" t="s">
        <v>103</v>
      </c>
      <c r="E65" s="155">
        <f>'Anti Corruption - Data Sheet '!Q103</f>
        <v>3</v>
      </c>
      <c r="F65" s="159">
        <f>'Org. Transparency - Data Sheet'!K104</f>
        <v>5</v>
      </c>
      <c r="G65" s="159">
        <f>'Financial Reporting - Data Shee'!G103</f>
        <v>5</v>
      </c>
      <c r="H65" s="159">
        <f>'Gender - Data Sheet '!F103</f>
        <v>1</v>
      </c>
      <c r="I65" s="524">
        <f>SUM(E65:H65)/COUNT('Anti Corruption - Data Sheet '!B103:P103,'Org. Transparency - Data Sheet'!C104:J104,'Financial Reporting - Data Shee'!B103:F103,'Gender - Data Sheet '!B103:E103)</f>
        <v>0.4375</v>
      </c>
      <c r="J65" s="525">
        <f t="shared" si="1"/>
        <v>4.375</v>
      </c>
    </row>
    <row r="66" spans="2:10" x14ac:dyDescent="0.25">
      <c r="B66" s="9">
        <v>63</v>
      </c>
      <c r="C66" s="290" t="s">
        <v>104</v>
      </c>
      <c r="D66" s="109" t="s">
        <v>105</v>
      </c>
      <c r="E66" s="155">
        <f>'Anti Corruption - Data Sheet '!Q51</f>
        <v>1</v>
      </c>
      <c r="F66" s="159">
        <f>'Org. Transparency - Data Sheet'!K52</f>
        <v>3</v>
      </c>
      <c r="G66" s="159">
        <f>'Financial Reporting - Data Shee'!G51</f>
        <v>5</v>
      </c>
      <c r="H66" s="159">
        <f>'Gender - Data Sheet '!F51</f>
        <v>3</v>
      </c>
      <c r="I66" s="268">
        <f>SUM(E66:H66)/COUNT('Anti Corruption - Data Sheet '!B51:P51,'Org. Transparency - Data Sheet'!C52:J52,'Financial Reporting - Data Shee'!B51:F51,'Gender - Data Sheet '!B51:E51)</f>
        <v>0.42857142857142855</v>
      </c>
      <c r="J66" s="271">
        <f t="shared" si="1"/>
        <v>4.2857142857142856</v>
      </c>
    </row>
    <row r="67" spans="2:10" x14ac:dyDescent="0.25">
      <c r="B67" s="9">
        <v>63</v>
      </c>
      <c r="C67" s="89" t="s">
        <v>106</v>
      </c>
      <c r="D67" s="108" t="s">
        <v>26</v>
      </c>
      <c r="E67" s="155">
        <f>'Anti Corruption - Data Sheet '!Q72</f>
        <v>2</v>
      </c>
      <c r="F67" s="159">
        <f>'Org. Transparency - Data Sheet'!K73</f>
        <v>3</v>
      </c>
      <c r="G67" s="159">
        <f>'Financial Reporting - Data Shee'!G72</f>
        <v>5</v>
      </c>
      <c r="H67" s="159">
        <f>'Gender - Data Sheet '!F72</f>
        <v>2</v>
      </c>
      <c r="I67" s="268">
        <f>SUM(E67:H67)/COUNT('Anti Corruption - Data Sheet '!B72:P72,'Org. Transparency - Data Sheet'!C73:J73,'Financial Reporting - Data Shee'!B72:F72,'Gender - Data Sheet '!B72:E72)</f>
        <v>0.42857142857142855</v>
      </c>
      <c r="J67" s="271">
        <f t="shared" si="1"/>
        <v>4.2857142857142856</v>
      </c>
    </row>
    <row r="68" spans="2:10" x14ac:dyDescent="0.25">
      <c r="B68" s="9">
        <v>65</v>
      </c>
      <c r="C68" s="89" t="s">
        <v>107</v>
      </c>
      <c r="D68" s="108" t="s">
        <v>11</v>
      </c>
      <c r="E68" s="155">
        <f>'Anti Corruption - Data Sheet '!Q16</f>
        <v>2</v>
      </c>
      <c r="F68" s="159">
        <f>'Org. Transparency - Data Sheet'!K17</f>
        <v>5</v>
      </c>
      <c r="G68" s="159">
        <f>'Financial Reporting - Data Shee'!G16</f>
        <v>4.5</v>
      </c>
      <c r="H68" s="159">
        <f>'Gender - Data Sheet '!F16</f>
        <v>2</v>
      </c>
      <c r="I68" s="268">
        <f>SUM(E68:H68)/COUNT('Anti Corruption - Data Sheet '!B16:P16,'Org. Transparency - Data Sheet'!C17:J17,'Financial Reporting - Data Shee'!B16:F16,'Gender - Data Sheet '!B16:E16)</f>
        <v>0.421875</v>
      </c>
      <c r="J68" s="271">
        <f t="shared" ref="J68:J99" si="2">(I68)/10*100</f>
        <v>4.21875</v>
      </c>
    </row>
    <row r="69" spans="2:10" x14ac:dyDescent="0.25">
      <c r="B69" s="9">
        <v>65</v>
      </c>
      <c r="C69" s="89" t="s">
        <v>108</v>
      </c>
      <c r="D69" s="108" t="s">
        <v>18</v>
      </c>
      <c r="E69" s="155">
        <f>'Anti Corruption - Data Sheet '!Q90</f>
        <v>2</v>
      </c>
      <c r="F69" s="159">
        <f>'Org. Transparency - Data Sheet'!K91</f>
        <v>4</v>
      </c>
      <c r="G69" s="159">
        <f>'Financial Reporting - Data Shee'!G90</f>
        <v>4.5</v>
      </c>
      <c r="H69" s="159">
        <f>'Gender - Data Sheet '!F90</f>
        <v>3</v>
      </c>
      <c r="I69" s="268">
        <f>SUM(E69:H69)/COUNT('Anti Corruption - Data Sheet '!B90:P90,'Org. Transparency - Data Sheet'!C91:J91,'Financial Reporting - Data Shee'!B90:F90,'Gender - Data Sheet '!B90:E90)</f>
        <v>0.421875</v>
      </c>
      <c r="J69" s="271">
        <f t="shared" si="2"/>
        <v>4.21875</v>
      </c>
    </row>
    <row r="70" spans="2:10" x14ac:dyDescent="0.25">
      <c r="B70" s="9">
        <v>65</v>
      </c>
      <c r="C70" s="291" t="s">
        <v>109</v>
      </c>
      <c r="D70" s="108" t="s">
        <v>84</v>
      </c>
      <c r="E70" s="155">
        <f>'Anti Corruption - Data Sheet '!Q101</f>
        <v>1</v>
      </c>
      <c r="F70" s="159">
        <f>'Org. Transparency - Data Sheet'!K102</f>
        <v>8</v>
      </c>
      <c r="G70" s="159">
        <f>'Financial Reporting - Data Shee'!G101</f>
        <v>4.5</v>
      </c>
      <c r="H70" s="159">
        <f>'Gender - Data Sheet '!F101</f>
        <v>0</v>
      </c>
      <c r="I70" s="268">
        <f>SUM(E70:H70)/COUNT('Anti Corruption - Data Sheet '!B101:P101,'Org. Transparency - Data Sheet'!C102:J102,'Financial Reporting - Data Shee'!B101:F101,'Gender - Data Sheet '!B101:E101)</f>
        <v>0.421875</v>
      </c>
      <c r="J70" s="271">
        <f t="shared" si="2"/>
        <v>4.21875</v>
      </c>
    </row>
    <row r="71" spans="2:10" x14ac:dyDescent="0.25">
      <c r="B71" s="9">
        <v>68</v>
      </c>
      <c r="C71" s="291" t="s">
        <v>110</v>
      </c>
      <c r="D71" s="109" t="s">
        <v>111</v>
      </c>
      <c r="E71" s="155">
        <f>'Anti Corruption - Data Sheet '!Q100</f>
        <v>1.5</v>
      </c>
      <c r="F71" s="159">
        <f>'Org. Transparency - Data Sheet'!K101</f>
        <v>4</v>
      </c>
      <c r="G71" s="159">
        <f>'Financial Reporting - Data Shee'!G100</f>
        <v>5</v>
      </c>
      <c r="H71" s="159">
        <f>'Gender - Data Sheet '!F100</f>
        <v>1</v>
      </c>
      <c r="I71" s="268">
        <f>SUM(E71:H71)/COUNT('Anti Corruption - Data Sheet '!B100:P100,'Org. Transparency - Data Sheet'!C101:J101,'Financial Reporting - Data Shee'!B100:F100,'Gender - Data Sheet '!B100:E100)</f>
        <v>0.4107142857142857</v>
      </c>
      <c r="J71" s="271">
        <f t="shared" si="2"/>
        <v>4.1071428571428568</v>
      </c>
    </row>
    <row r="72" spans="2:10" x14ac:dyDescent="0.25">
      <c r="B72" s="9">
        <v>69</v>
      </c>
      <c r="C72" s="291" t="s">
        <v>112</v>
      </c>
      <c r="D72" s="109" t="s">
        <v>90</v>
      </c>
      <c r="E72" s="155">
        <f>'Anti Corruption - Data Sheet '!Q67</f>
        <v>2</v>
      </c>
      <c r="F72" s="159">
        <f>'Org. Transparency - Data Sheet'!K68</f>
        <v>3</v>
      </c>
      <c r="G72" s="159">
        <f>'Financial Reporting - Data Shee'!G67</f>
        <v>4</v>
      </c>
      <c r="H72" s="159">
        <f>'Gender - Data Sheet '!F67</f>
        <v>2</v>
      </c>
      <c r="I72" s="268">
        <f>SUM(E72:H72)/COUNT('Anti Corruption - Data Sheet '!B67:P67,'Org. Transparency - Data Sheet'!C68:J68,'Financial Reporting - Data Shee'!B67:F67,'Gender - Data Sheet '!B67:E67)</f>
        <v>0.40740740740740738</v>
      </c>
      <c r="J72" s="271">
        <f t="shared" si="2"/>
        <v>4.0740740740740735</v>
      </c>
    </row>
    <row r="73" spans="2:10" x14ac:dyDescent="0.25">
      <c r="B73" s="9">
        <v>70</v>
      </c>
      <c r="C73" s="291" t="s">
        <v>113</v>
      </c>
      <c r="D73" s="109" t="s">
        <v>53</v>
      </c>
      <c r="E73" s="155">
        <f>'Anti Corruption - Data Sheet '!Q80</f>
        <v>1</v>
      </c>
      <c r="F73" s="159">
        <f>'Org. Transparency - Data Sheet'!K81</f>
        <v>5</v>
      </c>
      <c r="G73" s="159">
        <f>'Financial Reporting - Data Shee'!G80</f>
        <v>5</v>
      </c>
      <c r="H73" s="159">
        <f>'Gender - Data Sheet '!F80</f>
        <v>2</v>
      </c>
      <c r="I73" s="268">
        <f>SUM(E73:H73)/COUNT('Anti Corruption - Data Sheet '!B80:P80,'Org. Transparency - Data Sheet'!C81:J81,'Financial Reporting - Data Shee'!B80:F80,'Gender - Data Sheet '!B80:E80)</f>
        <v>0.40625</v>
      </c>
      <c r="J73" s="271">
        <f t="shared" si="2"/>
        <v>4.0625</v>
      </c>
    </row>
    <row r="74" spans="2:10" x14ac:dyDescent="0.25">
      <c r="B74" s="9">
        <v>71</v>
      </c>
      <c r="C74" s="89" t="s">
        <v>114</v>
      </c>
      <c r="D74" s="108" t="s">
        <v>18</v>
      </c>
      <c r="E74" s="155">
        <f>'Anti Corruption - Data Sheet '!Q17</f>
        <v>1.5</v>
      </c>
      <c r="F74" s="159">
        <f>'Org. Transparency - Data Sheet'!K18</f>
        <v>5</v>
      </c>
      <c r="G74" s="159">
        <f>'Financial Reporting - Data Shee'!G17</f>
        <v>4</v>
      </c>
      <c r="H74" s="159">
        <f>'Gender - Data Sheet '!F17</f>
        <v>2</v>
      </c>
      <c r="I74" s="268">
        <f>SUM(E74:H74)/COUNT('Anti Corruption - Data Sheet '!B17:P17,'Org. Transparency - Data Sheet'!C18:J18,'Financial Reporting - Data Shee'!B17:F17,'Gender - Data Sheet '!B17:E17)</f>
        <v>0.40322580645161288</v>
      </c>
      <c r="J74" s="271">
        <f t="shared" si="2"/>
        <v>4.032258064516129</v>
      </c>
    </row>
    <row r="75" spans="2:10" x14ac:dyDescent="0.25">
      <c r="B75" s="9">
        <v>71</v>
      </c>
      <c r="C75" s="89" t="s">
        <v>115</v>
      </c>
      <c r="D75" s="108" t="s">
        <v>33</v>
      </c>
      <c r="E75" s="155">
        <f>'Anti Corruption - Data Sheet '!Q66</f>
        <v>3</v>
      </c>
      <c r="F75" s="159">
        <f>'Org. Transparency - Data Sheet'!K67</f>
        <v>5.5</v>
      </c>
      <c r="G75" s="159">
        <f>'Financial Reporting - Data Shee'!G66</f>
        <v>4</v>
      </c>
      <c r="H75" s="159">
        <f>'Gender - Data Sheet '!F66</f>
        <v>0</v>
      </c>
      <c r="I75" s="268">
        <f>SUM(E75:H75)/COUNT('Anti Corruption - Data Sheet '!B66:P66,'Org. Transparency - Data Sheet'!C67:J67,'Financial Reporting - Data Shee'!B66:F66,'Gender - Data Sheet '!B66:E66)</f>
        <v>0.40322580645161288</v>
      </c>
      <c r="J75" s="271">
        <f t="shared" si="2"/>
        <v>4.032258064516129</v>
      </c>
    </row>
    <row r="76" spans="2:10" x14ac:dyDescent="0.25">
      <c r="B76" s="9">
        <v>73</v>
      </c>
      <c r="C76" s="89" t="s">
        <v>116</v>
      </c>
      <c r="D76" s="108" t="s">
        <v>11</v>
      </c>
      <c r="E76" s="155">
        <f>'Anti Corruption - Data Sheet '!Q79</f>
        <v>1</v>
      </c>
      <c r="F76" s="159">
        <f>'Org. Transparency - Data Sheet'!K80</f>
        <v>5</v>
      </c>
      <c r="G76" s="159">
        <f>'Financial Reporting - Data Shee'!G79</f>
        <v>4.5</v>
      </c>
      <c r="H76" s="159">
        <f>'Gender - Data Sheet '!F79</f>
        <v>2</v>
      </c>
      <c r="I76" s="268">
        <f>SUM(E76:H76)/COUNT('Anti Corruption - Data Sheet '!B79:P79,'Org. Transparency - Data Sheet'!C80:J80,'Financial Reporting - Data Shee'!B79:F79,'Gender - Data Sheet '!B79:E79)</f>
        <v>0.390625</v>
      </c>
      <c r="J76" s="271">
        <f t="shared" si="2"/>
        <v>3.90625</v>
      </c>
    </row>
    <row r="77" spans="2:10" x14ac:dyDescent="0.25">
      <c r="B77" s="9">
        <v>74</v>
      </c>
      <c r="C77" s="291" t="s">
        <v>117</v>
      </c>
      <c r="D77" s="109" t="s">
        <v>118</v>
      </c>
      <c r="E77" s="155">
        <f>'Anti Corruption - Data Sheet '!Q41</f>
        <v>1.5</v>
      </c>
      <c r="F77" s="159" t="str">
        <f>'Org. Transparency - Data Sheet'!K42</f>
        <v>N/A</v>
      </c>
      <c r="G77" s="159">
        <f>'Financial Reporting - Data Shee'!G41</f>
        <v>4.5</v>
      </c>
      <c r="H77" s="159">
        <f>'Gender - Data Sheet '!F41</f>
        <v>3</v>
      </c>
      <c r="I77" s="268">
        <f>SUM(E77:H77)/COUNT('Anti Corruption - Data Sheet '!B41:P41,'Org. Transparency - Data Sheet'!C42:J42,'Financial Reporting - Data Shee'!B41:F41,'Gender - Data Sheet '!B41:E41)</f>
        <v>0.375</v>
      </c>
      <c r="J77" s="271">
        <f t="shared" si="2"/>
        <v>3.75</v>
      </c>
    </row>
    <row r="78" spans="2:10" x14ac:dyDescent="0.25">
      <c r="B78" s="9">
        <v>75</v>
      </c>
      <c r="C78" s="89" t="s">
        <v>119</v>
      </c>
      <c r="D78" s="286" t="s">
        <v>55</v>
      </c>
      <c r="E78" s="155">
        <f>'Anti Corruption - Data Sheet '!Q19</f>
        <v>1</v>
      </c>
      <c r="F78" s="159">
        <f>'Org. Transparency - Data Sheet'!K20</f>
        <v>4</v>
      </c>
      <c r="G78" s="159">
        <f>'Financial Reporting - Data Shee'!G19</f>
        <v>4.5</v>
      </c>
      <c r="H78" s="159">
        <f>'Gender - Data Sheet '!F19</f>
        <v>2</v>
      </c>
      <c r="I78" s="268">
        <f>SUM(E78:H78)/COUNT('Anti Corruption - Data Sheet '!B19:P19,'Org. Transparency - Data Sheet'!C20:J20,'Financial Reporting - Data Shee'!B19:F19,'Gender - Data Sheet '!B19:E19)</f>
        <v>0.359375</v>
      </c>
      <c r="J78" s="271">
        <f t="shared" si="2"/>
        <v>3.5937499999999996</v>
      </c>
    </row>
    <row r="79" spans="2:10" x14ac:dyDescent="0.25">
      <c r="B79" s="9">
        <v>76</v>
      </c>
      <c r="C79" s="291" t="s">
        <v>120</v>
      </c>
      <c r="D79" s="109" t="s">
        <v>33</v>
      </c>
      <c r="E79" s="155">
        <f>'Anti Corruption - Data Sheet '!Q32</f>
        <v>1.5</v>
      </c>
      <c r="F79" s="159">
        <f>'Org. Transparency - Data Sheet'!K33</f>
        <v>4</v>
      </c>
      <c r="G79" s="159">
        <f>'Financial Reporting - Data Shee'!G32</f>
        <v>4.5</v>
      </c>
      <c r="H79" s="159">
        <f>'Gender - Data Sheet '!F32</f>
        <v>0</v>
      </c>
      <c r="I79" s="268">
        <f>SUM(E79:H79)/COUNT('Anti Corruption - Data Sheet '!B32:P32,'Org. Transparency - Data Sheet'!C33:J33,'Financial Reporting - Data Shee'!B32:F32,'Gender - Data Sheet '!B32:E32)</f>
        <v>0.35714285714285715</v>
      </c>
      <c r="J79" s="271">
        <f t="shared" si="2"/>
        <v>3.5714285714285712</v>
      </c>
    </row>
    <row r="80" spans="2:10" x14ac:dyDescent="0.25">
      <c r="B80" s="9">
        <v>76</v>
      </c>
      <c r="C80" s="291" t="s">
        <v>121</v>
      </c>
      <c r="D80" s="109" t="s">
        <v>90</v>
      </c>
      <c r="E80" s="155">
        <f>'Anti Corruption - Data Sheet '!Q43</f>
        <v>2</v>
      </c>
      <c r="F80" s="159">
        <f>'Org. Transparency - Data Sheet'!K44</f>
        <v>3</v>
      </c>
      <c r="G80" s="159">
        <f>'Financial Reporting - Data Shee'!G43</f>
        <v>5</v>
      </c>
      <c r="H80" s="159">
        <f>'Gender - Data Sheet '!F43</f>
        <v>0</v>
      </c>
      <c r="I80" s="268">
        <f>SUM(E80:H80)/COUNT('Anti Corruption - Data Sheet '!B43:P43,'Org. Transparency - Data Sheet'!C44:J44,'Financial Reporting - Data Shee'!B43:F43,'Gender - Data Sheet '!B43:E43)</f>
        <v>0.35714285714285715</v>
      </c>
      <c r="J80" s="271">
        <f t="shared" si="2"/>
        <v>3.5714285714285712</v>
      </c>
    </row>
    <row r="81" spans="2:10" x14ac:dyDescent="0.25">
      <c r="B81" s="9">
        <v>76</v>
      </c>
      <c r="C81" s="291" t="s">
        <v>122</v>
      </c>
      <c r="D81" s="109" t="s">
        <v>33</v>
      </c>
      <c r="E81" s="155">
        <f>'Anti Corruption - Data Sheet '!Q83</f>
        <v>2</v>
      </c>
      <c r="F81" s="159">
        <f>'Org. Transparency - Data Sheet'!K84</f>
        <v>3</v>
      </c>
      <c r="G81" s="159">
        <f>'Financial Reporting - Data Shee'!G83</f>
        <v>4</v>
      </c>
      <c r="H81" s="159">
        <f>'Gender - Data Sheet '!F83</f>
        <v>1</v>
      </c>
      <c r="I81" s="268">
        <f>SUM(E81:H81)/COUNT('Anti Corruption - Data Sheet '!B83:P83,'Org. Transparency - Data Sheet'!C84:J84,'Financial Reporting - Data Shee'!B83:F83,'Gender - Data Sheet '!B83:E83)</f>
        <v>0.35714285714285715</v>
      </c>
      <c r="J81" s="271">
        <f t="shared" si="2"/>
        <v>3.5714285714285712</v>
      </c>
    </row>
    <row r="82" spans="2:10" x14ac:dyDescent="0.25">
      <c r="B82" s="9">
        <v>79</v>
      </c>
      <c r="C82" s="290" t="s">
        <v>123</v>
      </c>
      <c r="D82" s="282" t="s">
        <v>47</v>
      </c>
      <c r="E82" s="155">
        <f>'Anti Corruption - Data Sheet '!Q10</f>
        <v>1</v>
      </c>
      <c r="F82" s="159">
        <f>'Org. Transparency - Data Sheet'!K11</f>
        <v>6</v>
      </c>
      <c r="G82" s="159">
        <f>'Financial Reporting - Data Shee'!G10</f>
        <v>4</v>
      </c>
      <c r="H82" s="159">
        <f>'Gender - Data Sheet '!F10</f>
        <v>0</v>
      </c>
      <c r="I82" s="268">
        <f>SUM(E82:H82)/COUNT('Anti Corruption - Data Sheet '!B10:P10,'Org. Transparency - Data Sheet'!C11:J11,'Financial Reporting - Data Shee'!B10:F10,'Gender - Data Sheet '!B10:E10)</f>
        <v>0.35483870967741937</v>
      </c>
      <c r="J82" s="271">
        <f t="shared" si="2"/>
        <v>3.5483870967741935</v>
      </c>
    </row>
    <row r="83" spans="2:10" x14ac:dyDescent="0.25">
      <c r="B83" s="9">
        <v>80</v>
      </c>
      <c r="C83" s="290" t="s">
        <v>124</v>
      </c>
      <c r="D83" s="109" t="s">
        <v>125</v>
      </c>
      <c r="E83" s="155">
        <f>'Anti Corruption - Data Sheet '!Q15</f>
        <v>1</v>
      </c>
      <c r="F83" s="159">
        <f>'Org. Transparency - Data Sheet'!K16</f>
        <v>1.5</v>
      </c>
      <c r="G83" s="159">
        <f>'Financial Reporting - Data Shee'!G15</f>
        <v>4</v>
      </c>
      <c r="H83" s="159">
        <f>'Gender - Data Sheet '!F15</f>
        <v>3</v>
      </c>
      <c r="I83" s="268">
        <f>SUM(E83:H83)/COUNT('Anti Corruption - Data Sheet '!B15:P15,'Org. Transparency - Data Sheet'!C16:J16,'Financial Reporting - Data Shee'!B15:F15,'Gender - Data Sheet '!B15:E15)</f>
        <v>0.35185185185185186</v>
      </c>
      <c r="J83" s="271">
        <f t="shared" si="2"/>
        <v>3.5185185185185186</v>
      </c>
    </row>
    <row r="84" spans="2:10" x14ac:dyDescent="0.25">
      <c r="B84" s="9">
        <v>81</v>
      </c>
      <c r="C84" s="89" t="s">
        <v>126</v>
      </c>
      <c r="D84" s="286" t="s">
        <v>53</v>
      </c>
      <c r="E84" s="155">
        <f>'Anti Corruption - Data Sheet '!Q28</f>
        <v>4</v>
      </c>
      <c r="F84" s="159" t="str">
        <f>'Org. Transparency - Data Sheet'!K29</f>
        <v>N/A</v>
      </c>
      <c r="G84" s="159">
        <f>'Financial Reporting - Data Shee'!G28</f>
        <v>4</v>
      </c>
      <c r="H84" s="159">
        <f>'Gender - Data Sheet '!F28</f>
        <v>0</v>
      </c>
      <c r="I84" s="268">
        <f>SUM(E84:H84)/COUNT('Anti Corruption - Data Sheet '!B28:P28,'Org. Transparency - Data Sheet'!C29:J29,'Financial Reporting - Data Shee'!B28:F28,'Gender - Data Sheet '!B28:E28)</f>
        <v>0.34782608695652173</v>
      </c>
      <c r="J84" s="271">
        <f t="shared" si="2"/>
        <v>3.4782608695652173</v>
      </c>
    </row>
    <row r="85" spans="2:10" x14ac:dyDescent="0.25">
      <c r="B85" s="9">
        <v>82</v>
      </c>
      <c r="C85" s="89" t="s">
        <v>127</v>
      </c>
      <c r="D85" s="287" t="s">
        <v>128</v>
      </c>
      <c r="E85" s="155">
        <f>'Anti Corruption - Data Sheet '!Q14</f>
        <v>2</v>
      </c>
      <c r="F85" s="159">
        <f>'Org. Transparency - Data Sheet'!K15</f>
        <v>3</v>
      </c>
      <c r="G85" s="159">
        <f>'Financial Reporting - Data Shee'!G14</f>
        <v>4.5</v>
      </c>
      <c r="H85" s="159">
        <f>'Gender - Data Sheet '!F14</f>
        <v>0</v>
      </c>
      <c r="I85" s="268">
        <f>SUM(E85:H85)/COUNT('Anti Corruption - Data Sheet '!B14:P14,'Org. Transparency - Data Sheet'!C15:J15,'Financial Reporting - Data Shee'!B14:F14,'Gender - Data Sheet '!B14:E14)</f>
        <v>0.3392857142857143</v>
      </c>
      <c r="J85" s="271">
        <f t="shared" si="2"/>
        <v>3.3928571428571432</v>
      </c>
    </row>
    <row r="86" spans="2:10" x14ac:dyDescent="0.25">
      <c r="B86" s="9">
        <v>83</v>
      </c>
      <c r="C86" s="89" t="s">
        <v>129</v>
      </c>
      <c r="D86" s="282" t="s">
        <v>128</v>
      </c>
      <c r="E86" s="155">
        <f>'Anti Corruption - Data Sheet '!Q92</f>
        <v>2</v>
      </c>
      <c r="F86" s="159">
        <f>'Org. Transparency - Data Sheet'!K93</f>
        <v>3</v>
      </c>
      <c r="G86" s="159">
        <f>'Financial Reporting - Data Shee'!G92</f>
        <v>4</v>
      </c>
      <c r="H86" s="159">
        <f>'Gender - Data Sheet '!F92</f>
        <v>0</v>
      </c>
      <c r="I86" s="268">
        <f>SUM(E86:H86)/COUNT('Anti Corruption - Data Sheet '!B92:P92,'Org. Transparency - Data Sheet'!C93:J93,'Financial Reporting - Data Shee'!B92:F92,'Gender - Data Sheet '!B92:E92)</f>
        <v>0.33333333333333331</v>
      </c>
      <c r="J86" s="271">
        <f t="shared" si="2"/>
        <v>3.3333333333333335</v>
      </c>
    </row>
    <row r="87" spans="2:10" x14ac:dyDescent="0.25">
      <c r="B87" s="9">
        <v>84</v>
      </c>
      <c r="C87" s="290" t="s">
        <v>130</v>
      </c>
      <c r="D87" s="282" t="s">
        <v>47</v>
      </c>
      <c r="E87" s="155">
        <f>'Anti Corruption - Data Sheet '!Q11</f>
        <v>0</v>
      </c>
      <c r="F87" s="159">
        <f>'Org. Transparency - Data Sheet'!K12</f>
        <v>6</v>
      </c>
      <c r="G87" s="159">
        <f>'Financial Reporting - Data Shee'!G11</f>
        <v>4.5</v>
      </c>
      <c r="H87" s="159">
        <f>'Gender - Data Sheet '!F11</f>
        <v>0</v>
      </c>
      <c r="I87" s="268">
        <f>SUM(E87:H87)/COUNT('Anti Corruption - Data Sheet '!B11:P11,'Org. Transparency - Data Sheet'!C12:J12,'Financial Reporting - Data Shee'!B11:F11,'Gender - Data Sheet '!B11:E11)</f>
        <v>0.328125</v>
      </c>
      <c r="J87" s="271">
        <f t="shared" si="2"/>
        <v>3.28125</v>
      </c>
    </row>
    <row r="88" spans="2:10" x14ac:dyDescent="0.25">
      <c r="B88" s="9">
        <v>85</v>
      </c>
      <c r="C88" s="89" t="s">
        <v>131</v>
      </c>
      <c r="D88" s="109" t="s">
        <v>53</v>
      </c>
      <c r="E88" s="155">
        <f>'Anti Corruption - Data Sheet '!Q93</f>
        <v>1</v>
      </c>
      <c r="F88" s="159">
        <f>'Org. Transparency - Data Sheet'!K94</f>
        <v>3</v>
      </c>
      <c r="G88" s="159">
        <f>'Financial Reporting - Data Shee'!G93</f>
        <v>5</v>
      </c>
      <c r="H88" s="159">
        <f>'Gender - Data Sheet '!F93</f>
        <v>0</v>
      </c>
      <c r="I88" s="268">
        <f>SUM(E88:H88)/COUNT('Anti Corruption - Data Sheet '!B93:P93,'Org. Transparency - Data Sheet'!C94:J94,'Financial Reporting - Data Shee'!B93:F93,'Gender - Data Sheet '!B93:E93)</f>
        <v>0.32142857142857145</v>
      </c>
      <c r="J88" s="271">
        <f t="shared" si="2"/>
        <v>3.2142857142857149</v>
      </c>
    </row>
    <row r="89" spans="2:10" x14ac:dyDescent="0.25">
      <c r="B89" s="9">
        <v>86</v>
      </c>
      <c r="C89" s="291" t="s">
        <v>132</v>
      </c>
      <c r="D89" s="109" t="s">
        <v>37</v>
      </c>
      <c r="E89" s="155">
        <f>'Anti Corruption - Data Sheet '!Q39</f>
        <v>1</v>
      </c>
      <c r="F89" s="159">
        <f>'Org. Transparency - Data Sheet'!K40</f>
        <v>3.5</v>
      </c>
      <c r="G89" s="159">
        <f>'Financial Reporting - Data Shee'!G39</f>
        <v>4</v>
      </c>
      <c r="H89" s="159">
        <f>'Gender - Data Sheet '!F39</f>
        <v>0</v>
      </c>
      <c r="I89" s="268">
        <f>SUM(E89:H89)/COUNT('Anti Corruption - Data Sheet '!B39:P39,'Org. Transparency - Data Sheet'!C40:J40,'Financial Reporting - Data Shee'!B39:F39,'Gender - Data Sheet '!B39:E39)</f>
        <v>0.31481481481481483</v>
      </c>
      <c r="J89" s="271">
        <f t="shared" si="2"/>
        <v>3.1481481481481484</v>
      </c>
    </row>
    <row r="90" spans="2:10" x14ac:dyDescent="0.25">
      <c r="B90" s="9">
        <v>87</v>
      </c>
      <c r="C90" s="89" t="s">
        <v>133</v>
      </c>
      <c r="D90" s="108" t="s">
        <v>33</v>
      </c>
      <c r="E90" s="155">
        <f>'Anti Corruption - Data Sheet '!Q63</f>
        <v>3</v>
      </c>
      <c r="F90" s="159" t="str">
        <f>'Org. Transparency - Data Sheet'!K64</f>
        <v>N/A</v>
      </c>
      <c r="G90" s="159">
        <f>'Financial Reporting - Data Shee'!G63</f>
        <v>4</v>
      </c>
      <c r="H90" s="159">
        <f>'Gender - Data Sheet '!F63</f>
        <v>0</v>
      </c>
      <c r="I90" s="268">
        <f>SUM(E90:H90)/COUNT('Anti Corruption - Data Sheet '!B63:P63,'Org. Transparency - Data Sheet'!C64:J64,'Financial Reporting - Data Shee'!B63:F63,'Gender - Data Sheet '!B63:E63)</f>
        <v>0.30434782608695654</v>
      </c>
      <c r="J90" s="271">
        <f t="shared" si="2"/>
        <v>3.0434782608695654</v>
      </c>
    </row>
    <row r="91" spans="2:10" x14ac:dyDescent="0.25">
      <c r="B91" s="9">
        <v>88</v>
      </c>
      <c r="C91" s="89" t="s">
        <v>134</v>
      </c>
      <c r="D91" s="282" t="s">
        <v>128</v>
      </c>
      <c r="E91" s="155">
        <f>'Anti Corruption - Data Sheet '!Q13</f>
        <v>2</v>
      </c>
      <c r="F91" s="159">
        <f>'Org. Transparency - Data Sheet'!K14</f>
        <v>2</v>
      </c>
      <c r="G91" s="159">
        <f>'Financial Reporting - Data Shee'!G13</f>
        <v>4</v>
      </c>
      <c r="H91" s="159">
        <f>'Gender - Data Sheet '!F13</f>
        <v>0</v>
      </c>
      <c r="I91" s="268">
        <f>SUM(E91:H91)/COUNT('Anti Corruption - Data Sheet '!B13:P13,'Org. Transparency - Data Sheet'!C14:J14,'Financial Reporting - Data Shee'!B13:F13,'Gender - Data Sheet '!B13:E13)</f>
        <v>0.29629629629629628</v>
      </c>
      <c r="J91" s="271">
        <f t="shared" si="2"/>
        <v>2.9629629629629628</v>
      </c>
    </row>
    <row r="92" spans="2:10" x14ac:dyDescent="0.25">
      <c r="B92" s="9">
        <v>88</v>
      </c>
      <c r="C92" s="89" t="s">
        <v>135</v>
      </c>
      <c r="D92" s="109" t="s">
        <v>98</v>
      </c>
      <c r="E92" s="155">
        <f>'Anti Corruption - Data Sheet '!Q78</f>
        <v>1</v>
      </c>
      <c r="F92" s="159">
        <f>'Org. Transparency - Data Sheet'!K79</f>
        <v>3</v>
      </c>
      <c r="G92" s="159">
        <f>'Financial Reporting - Data Shee'!G78</f>
        <v>4</v>
      </c>
      <c r="H92" s="159">
        <f>'Gender - Data Sheet '!F78</f>
        <v>0</v>
      </c>
      <c r="I92" s="268">
        <f>SUM(E92:H92)/COUNT('Anti Corruption - Data Sheet '!B78:P78,'Org. Transparency - Data Sheet'!C79:J79,'Financial Reporting - Data Shee'!B78:F78,'Gender - Data Sheet '!B78:E78)</f>
        <v>0.29629629629629628</v>
      </c>
      <c r="J92" s="271">
        <f t="shared" si="2"/>
        <v>2.9629629629629628</v>
      </c>
    </row>
    <row r="93" spans="2:10" x14ac:dyDescent="0.25">
      <c r="B93" s="9">
        <v>90</v>
      </c>
      <c r="C93" s="89" t="s">
        <v>136</v>
      </c>
      <c r="D93" s="108" t="s">
        <v>33</v>
      </c>
      <c r="E93" s="155">
        <f>'Anti Corruption - Data Sheet '!Q64</f>
        <v>2.5</v>
      </c>
      <c r="F93" s="159" t="str">
        <f>'Org. Transparency - Data Sheet'!K65</f>
        <v>N/A</v>
      </c>
      <c r="G93" s="159">
        <f>'Financial Reporting - Data Shee'!G64</f>
        <v>4.5</v>
      </c>
      <c r="H93" s="159">
        <f>'Gender - Data Sheet '!F64</f>
        <v>0</v>
      </c>
      <c r="I93" s="268">
        <f>SUM(E93:H93)/COUNT('Anti Corruption - Data Sheet '!B64:P64,'Org. Transparency - Data Sheet'!C65:J65,'Financial Reporting - Data Shee'!B64:F64,'Gender - Data Sheet '!B64:E64)</f>
        <v>0.29166666666666669</v>
      </c>
      <c r="J93" s="271">
        <f t="shared" si="2"/>
        <v>2.9166666666666665</v>
      </c>
    </row>
    <row r="94" spans="2:10" x14ac:dyDescent="0.25">
      <c r="B94" s="9">
        <v>91</v>
      </c>
      <c r="C94" s="291" t="s">
        <v>137</v>
      </c>
      <c r="D94" s="109" t="s">
        <v>138</v>
      </c>
      <c r="E94" s="155">
        <f>'Anti Corruption - Data Sheet '!Q65</f>
        <v>2</v>
      </c>
      <c r="F94" s="159" t="str">
        <f>'Org. Transparency - Data Sheet'!K66</f>
        <v>N/A</v>
      </c>
      <c r="G94" s="159">
        <f>'Financial Reporting - Data Shee'!G65</f>
        <v>4</v>
      </c>
      <c r="H94" s="159">
        <f>'Gender - Data Sheet '!F65</f>
        <v>0</v>
      </c>
      <c r="I94" s="268">
        <f>SUM(E94:H94)/COUNT('Anti Corruption - Data Sheet '!B65:P65,'Org. Transparency - Data Sheet'!C66:J66,'Financial Reporting - Data Shee'!B65:F65,'Gender - Data Sheet '!B65:E65)</f>
        <v>0.2608695652173913</v>
      </c>
      <c r="J94" s="271">
        <f t="shared" si="2"/>
        <v>2.6086956521739131</v>
      </c>
    </row>
    <row r="95" spans="2:10" x14ac:dyDescent="0.25">
      <c r="B95" s="9">
        <v>92</v>
      </c>
      <c r="C95" s="89" t="s">
        <v>139</v>
      </c>
      <c r="D95" s="108" t="s">
        <v>18</v>
      </c>
      <c r="E95" s="155">
        <f>'Anti Corruption - Data Sheet '!Q38</f>
        <v>1</v>
      </c>
      <c r="F95" s="159">
        <f>'Org. Transparency - Data Sheet'!K39</f>
        <v>2</v>
      </c>
      <c r="G95" s="159">
        <f>'Financial Reporting - Data Shee'!G38</f>
        <v>4</v>
      </c>
      <c r="H95" s="159">
        <f>'Gender - Data Sheet '!F38</f>
        <v>0</v>
      </c>
      <c r="I95" s="268">
        <f>SUM(E95:H95)/COUNT('Anti Corruption - Data Sheet '!B38:P38,'Org. Transparency - Data Sheet'!C39:J39,'Financial Reporting - Data Shee'!B38:F38,'Gender - Data Sheet '!B38:E38)</f>
        <v>0.25925925925925924</v>
      </c>
      <c r="J95" s="271">
        <f t="shared" si="2"/>
        <v>2.5925925925925926</v>
      </c>
    </row>
    <row r="96" spans="2:10" x14ac:dyDescent="0.25">
      <c r="B96" s="9">
        <v>93</v>
      </c>
      <c r="C96" s="89" t="s">
        <v>140</v>
      </c>
      <c r="D96" s="109" t="s">
        <v>18</v>
      </c>
      <c r="E96" s="155">
        <f>'Anti Corruption - Data Sheet '!Q24</f>
        <v>0</v>
      </c>
      <c r="F96" s="159">
        <f>'Org. Transparency - Data Sheet'!K25</f>
        <v>2</v>
      </c>
      <c r="G96" s="159">
        <f>'Financial Reporting - Data Shee'!G24</f>
        <v>4</v>
      </c>
      <c r="H96" s="159">
        <f>'Gender - Data Sheet '!F24</f>
        <v>0</v>
      </c>
      <c r="I96" s="268">
        <f>SUM(E96:H96)/COUNT('Anti Corruption - Data Sheet '!B24:P24,'Org. Transparency - Data Sheet'!C25:J25,'Financial Reporting - Data Shee'!B24:F24,'Gender - Data Sheet '!B24:E24)</f>
        <v>0.22222222222222221</v>
      </c>
      <c r="J96" s="271">
        <f t="shared" si="2"/>
        <v>2.2222222222222219</v>
      </c>
    </row>
    <row r="97" spans="2:10" x14ac:dyDescent="0.25">
      <c r="B97" s="9">
        <v>93</v>
      </c>
      <c r="C97" s="89" t="s">
        <v>141</v>
      </c>
      <c r="D97" s="109" t="s">
        <v>18</v>
      </c>
      <c r="E97" s="155">
        <f>'Anti Corruption - Data Sheet '!Q62</f>
        <v>0</v>
      </c>
      <c r="F97" s="159">
        <f>'Org. Transparency - Data Sheet'!K63</f>
        <v>2</v>
      </c>
      <c r="G97" s="159">
        <f>'Financial Reporting - Data Shee'!G62</f>
        <v>4</v>
      </c>
      <c r="H97" s="159">
        <f>'Gender - Data Sheet '!F62</f>
        <v>0</v>
      </c>
      <c r="I97" s="268">
        <f>SUM(E97:H97)/COUNT('Anti Corruption - Data Sheet '!B62:P62,'Org. Transparency - Data Sheet'!C63:J63,'Financial Reporting - Data Shee'!B62:F62,'Gender - Data Sheet '!B62:E62)</f>
        <v>0.22222222222222221</v>
      </c>
      <c r="J97" s="271">
        <f t="shared" si="2"/>
        <v>2.2222222222222219</v>
      </c>
    </row>
    <row r="98" spans="2:10" x14ac:dyDescent="0.25">
      <c r="B98" s="9">
        <v>95</v>
      </c>
      <c r="C98" s="291" t="s">
        <v>142</v>
      </c>
      <c r="D98" s="109" t="s">
        <v>33</v>
      </c>
      <c r="E98" s="155">
        <f>'Anti Corruption - Data Sheet '!Q42</f>
        <v>1</v>
      </c>
      <c r="F98" s="159" t="str">
        <f>'Org. Transparency - Data Sheet'!K43</f>
        <v>N/A</v>
      </c>
      <c r="G98" s="159">
        <f>'Financial Reporting - Data Shee'!G42</f>
        <v>4</v>
      </c>
      <c r="H98" s="159">
        <f>'Gender - Data Sheet '!F42</f>
        <v>0</v>
      </c>
      <c r="I98" s="268">
        <f>SUM(E98:H98)/COUNT('Anti Corruption - Data Sheet '!B42:P42,'Org. Transparency - Data Sheet'!C43:J43,'Financial Reporting - Data Shee'!B42:F42,'Gender - Data Sheet '!B42:E42)</f>
        <v>0.21739130434782608</v>
      </c>
      <c r="J98" s="271">
        <f t="shared" si="2"/>
        <v>2.1739130434782608</v>
      </c>
    </row>
    <row r="99" spans="2:10" x14ac:dyDescent="0.25">
      <c r="B99" s="9">
        <v>95</v>
      </c>
      <c r="C99" s="291" t="s">
        <v>143</v>
      </c>
      <c r="D99" s="109" t="s">
        <v>33</v>
      </c>
      <c r="E99" s="155">
        <f>'Anti Corruption - Data Sheet '!Q52</f>
        <v>1</v>
      </c>
      <c r="F99" s="159" t="str">
        <f>'Org. Transparency - Data Sheet'!K53</f>
        <v>N/A</v>
      </c>
      <c r="G99" s="159">
        <f>'Financial Reporting - Data Shee'!G52</f>
        <v>4</v>
      </c>
      <c r="H99" s="159">
        <f>'Gender - Data Sheet '!F52</f>
        <v>0</v>
      </c>
      <c r="I99" s="268">
        <f>SUM(E99:H99)/COUNT('Anti Corruption - Data Sheet '!B52:P52,'Org. Transparency - Data Sheet'!C53:J53,'Financial Reporting - Data Shee'!B52:F52,'Gender - Data Sheet '!B52:E52)</f>
        <v>0.21739130434782608</v>
      </c>
      <c r="J99" s="271">
        <f t="shared" si="2"/>
        <v>2.1739130434782608</v>
      </c>
    </row>
    <row r="100" spans="2:10" x14ac:dyDescent="0.25">
      <c r="B100" s="9">
        <v>95</v>
      </c>
      <c r="C100" s="291" t="s">
        <v>144</v>
      </c>
      <c r="D100" s="109" t="s">
        <v>33</v>
      </c>
      <c r="E100" s="155">
        <f>'Anti Corruption - Data Sheet '!Q85</f>
        <v>1</v>
      </c>
      <c r="F100" s="159" t="str">
        <f>'Org. Transparency - Data Sheet'!K86</f>
        <v>N/A</v>
      </c>
      <c r="G100" s="159">
        <f>'Financial Reporting - Data Shee'!G85</f>
        <v>4</v>
      </c>
      <c r="H100" s="159">
        <f>'Gender - Data Sheet '!F85</f>
        <v>0</v>
      </c>
      <c r="I100" s="268">
        <f>SUM(E100:H100)/COUNT('Anti Corruption - Data Sheet '!B85:P85,'Org. Transparency - Data Sheet'!C86:J86,'Financial Reporting - Data Shee'!B85:F85,'Gender - Data Sheet '!B85:E85)</f>
        <v>0.21739130434782608</v>
      </c>
      <c r="J100" s="271">
        <f t="shared" ref="J100:J103" si="3">(I100)/10*100</f>
        <v>2.1739130434782608</v>
      </c>
    </row>
    <row r="101" spans="2:10" x14ac:dyDescent="0.25">
      <c r="B101" s="9">
        <v>98</v>
      </c>
      <c r="C101" s="89" t="s">
        <v>145</v>
      </c>
      <c r="D101" s="109" t="s">
        <v>53</v>
      </c>
      <c r="E101" s="155">
        <f>'Anti Corruption - Data Sheet '!Q77</f>
        <v>0</v>
      </c>
      <c r="F101" s="159" t="str">
        <f>'Org. Transparency - Data Sheet'!K78</f>
        <v>N/A</v>
      </c>
      <c r="G101" s="159">
        <f>'Financial Reporting - Data Shee'!G77</f>
        <v>4</v>
      </c>
      <c r="H101" s="159">
        <f>'Gender - Data Sheet '!F77</f>
        <v>0</v>
      </c>
      <c r="I101" s="268">
        <f>SUM(E101:H101)/COUNT('Anti Corruption - Data Sheet '!B77:P77,'Org. Transparency - Data Sheet'!C78:J78,'Financial Reporting - Data Shee'!B77:F77,'Gender - Data Sheet '!B77:E77)</f>
        <v>0.17391304347826086</v>
      </c>
      <c r="J101" s="271">
        <f t="shared" si="3"/>
        <v>1.7391304347826086</v>
      </c>
    </row>
    <row r="102" spans="2:10" x14ac:dyDescent="0.25">
      <c r="B102" s="9">
        <v>99</v>
      </c>
      <c r="C102" s="283" t="s">
        <v>146</v>
      </c>
      <c r="D102" s="108" t="s">
        <v>11</v>
      </c>
      <c r="E102" s="155">
        <f>'Anti Corruption - Data Sheet '!Q87</f>
        <v>1</v>
      </c>
      <c r="F102" s="159">
        <f>'Org. Transparency - Data Sheet'!K88</f>
        <v>1</v>
      </c>
      <c r="G102" s="159">
        <f>'Financial Reporting - Data Shee'!G87</f>
        <v>0</v>
      </c>
      <c r="H102" s="159">
        <f>'Gender - Data Sheet '!F87</f>
        <v>0</v>
      </c>
      <c r="I102" s="268">
        <f>SUM(E102:H102)/COUNT('Anti Corruption - Data Sheet '!B87:P87,'Org. Transparency - Data Sheet'!C88:J88,'Financial Reporting - Data Shee'!B87:F87,'Gender - Data Sheet '!B87:E87)</f>
        <v>7.407407407407407E-2</v>
      </c>
      <c r="J102" s="271">
        <f t="shared" si="3"/>
        <v>0.7407407407407407</v>
      </c>
    </row>
    <row r="103" spans="2:10" ht="16.5" thickBot="1" x14ac:dyDescent="0.3">
      <c r="B103" s="288">
        <v>100</v>
      </c>
      <c r="C103" s="305" t="s">
        <v>147</v>
      </c>
      <c r="D103" s="509" t="s">
        <v>128</v>
      </c>
      <c r="E103" s="267">
        <f>'Anti Corruption - Data Sheet '!Q73</f>
        <v>0</v>
      </c>
      <c r="F103" s="160" t="str">
        <f>'Org. Transparency - Data Sheet'!K74</f>
        <v>N/A</v>
      </c>
      <c r="G103" s="160">
        <f>'Financial Reporting - Data Shee'!G73</f>
        <v>0</v>
      </c>
      <c r="H103" s="160">
        <f>'Gender - Data Sheet '!F73</f>
        <v>0</v>
      </c>
      <c r="I103" s="269">
        <f>SUM(E103:H103)/COUNT('Anti Corruption - Data Sheet '!B73:P73,'Org. Transparency - Data Sheet'!C74:J74,'Financial Reporting - Data Shee'!B73:F73,'Gender - Data Sheet '!B73:E73)</f>
        <v>0</v>
      </c>
      <c r="J103" s="272">
        <f t="shared" si="3"/>
        <v>0</v>
      </c>
    </row>
    <row r="104" spans="2:10" ht="19.5" thickBot="1" x14ac:dyDescent="0.3">
      <c r="B104" s="273" t="s">
        <v>148</v>
      </c>
      <c r="C104" s="274"/>
      <c r="D104" s="275"/>
      <c r="E104" s="276">
        <f>SUM(E4:E103)/COUNT('Anti Corruption - Data Sheet '!B4:P103)</f>
        <v>0.34633333333333333</v>
      </c>
      <c r="F104" s="276">
        <f>SUM(F4:F103)/COUNT('Org. Transparency - Data Sheet'!C5:J104)</f>
        <v>0.80081300813008127</v>
      </c>
      <c r="G104" s="277">
        <f>SUM(G4:G103)/COUNT('Financial Reporting - Data Shee'!B4:F103)</f>
        <v>0.95894736842105266</v>
      </c>
      <c r="H104" s="278">
        <f>SUM(H4:H103)/COUNT('Gender - Data Sheet '!B4:E103)</f>
        <v>0.51249999999999996</v>
      </c>
      <c r="I104" s="276">
        <f>AVERAGE(I4:I103)</f>
        <v>0.54186174581839919</v>
      </c>
      <c r="J104" s="279">
        <f>I104/10*100</f>
        <v>5.4186174581839923</v>
      </c>
    </row>
  </sheetData>
  <autoFilter ref="B3:J104">
    <sortState ref="B4:J104">
      <sortCondition ref="C3:C104"/>
    </sortState>
  </autoFilter>
  <sortState ref="B4:J103">
    <sortCondition descending="1" ref="J103"/>
  </sortState>
  <mergeCells count="1">
    <mergeCell ref="B2:J2"/>
  </mergeCells>
  <phoneticPr fontId="19" type="noConversion"/>
  <conditionalFormatting sqref="J4:J103">
    <cfRule type="cellIs" dxfId="180" priority="1" operator="between">
      <formula>0</formula>
      <formula>1.99</formula>
    </cfRule>
    <cfRule type="cellIs" dxfId="179" priority="2" operator="between">
      <formula>2</formula>
      <formula>3.99</formula>
    </cfRule>
    <cfRule type="cellIs" dxfId="178" priority="3" operator="between">
      <formula>4</formula>
      <formula>5.99</formula>
    </cfRule>
    <cfRule type="cellIs" dxfId="177" priority="4" operator="between">
      <formula>6</formula>
      <formula>7.99</formula>
    </cfRule>
    <cfRule type="cellIs" dxfId="176" priority="6" operator="between">
      <formula>8</formula>
      <formula>9.99</formula>
    </cfRule>
    <cfRule type="cellIs" dxfId="175" priority="7" operator="equal">
      <formula>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103"/>
  <sheetViews>
    <sheetView zoomScale="80" zoomScaleNormal="80" workbookViewId="0">
      <selection activeCell="F15" sqref="F15"/>
    </sheetView>
  </sheetViews>
  <sheetFormatPr defaultRowHeight="15" x14ac:dyDescent="0.25"/>
  <cols>
    <col min="1" max="1" width="39.140625" style="175" customWidth="1"/>
  </cols>
  <sheetData>
    <row r="1" spans="1:18" ht="24" customHeight="1" thickBot="1" x14ac:dyDescent="0.3">
      <c r="A1" s="543" t="s">
        <v>202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5"/>
      <c r="R1" s="546"/>
    </row>
    <row r="2" spans="1:18" ht="33" customHeight="1" thickBot="1" x14ac:dyDescent="0.3">
      <c r="A2" s="177" t="s">
        <v>175</v>
      </c>
      <c r="B2" s="163">
        <v>1</v>
      </c>
      <c r="C2" s="164">
        <v>2</v>
      </c>
      <c r="D2" s="164">
        <v>3</v>
      </c>
      <c r="E2" s="164">
        <v>4</v>
      </c>
      <c r="F2" s="164">
        <v>5</v>
      </c>
      <c r="G2" s="164">
        <v>6</v>
      </c>
      <c r="H2" s="164">
        <v>7</v>
      </c>
      <c r="I2" s="164">
        <v>8</v>
      </c>
      <c r="J2" s="164">
        <v>9</v>
      </c>
      <c r="K2" s="164">
        <v>10</v>
      </c>
      <c r="L2" s="164">
        <v>11</v>
      </c>
      <c r="M2" s="164">
        <v>12</v>
      </c>
      <c r="N2" s="164">
        <v>13</v>
      </c>
      <c r="O2" s="164">
        <v>14</v>
      </c>
      <c r="P2" s="165">
        <v>15</v>
      </c>
      <c r="Q2" s="540" t="s">
        <v>218</v>
      </c>
      <c r="R2" s="535" t="s">
        <v>219</v>
      </c>
    </row>
    <row r="3" spans="1:18" ht="128.25" customHeight="1" thickBot="1" x14ac:dyDescent="0.3">
      <c r="A3" s="176" t="s">
        <v>176</v>
      </c>
      <c r="B3" s="168" t="s">
        <v>203</v>
      </c>
      <c r="C3" s="169" t="s">
        <v>204</v>
      </c>
      <c r="D3" s="169" t="s">
        <v>205</v>
      </c>
      <c r="E3" s="169" t="s">
        <v>206</v>
      </c>
      <c r="F3" s="169" t="s">
        <v>207</v>
      </c>
      <c r="G3" s="169" t="s">
        <v>208</v>
      </c>
      <c r="H3" s="169" t="s">
        <v>209</v>
      </c>
      <c r="I3" s="169" t="s">
        <v>210</v>
      </c>
      <c r="J3" s="169" t="s">
        <v>211</v>
      </c>
      <c r="K3" s="169" t="s">
        <v>212</v>
      </c>
      <c r="L3" s="169" t="s">
        <v>213</v>
      </c>
      <c r="M3" s="169" t="s">
        <v>214</v>
      </c>
      <c r="N3" s="169" t="s">
        <v>215</v>
      </c>
      <c r="O3" s="169" t="s">
        <v>216</v>
      </c>
      <c r="P3" s="170" t="s">
        <v>217</v>
      </c>
      <c r="Q3" s="541"/>
      <c r="R3" s="542"/>
    </row>
    <row r="4" spans="1:18" ht="15.75" x14ac:dyDescent="0.25">
      <c r="A4" s="178" t="s">
        <v>34</v>
      </c>
      <c r="B4" s="182">
        <v>1</v>
      </c>
      <c r="C4" s="183">
        <v>1</v>
      </c>
      <c r="D4" s="183">
        <v>1</v>
      </c>
      <c r="E4" s="183">
        <v>1</v>
      </c>
      <c r="F4" s="183">
        <v>1</v>
      </c>
      <c r="G4" s="183">
        <v>1</v>
      </c>
      <c r="H4" s="183">
        <v>1</v>
      </c>
      <c r="I4" s="184">
        <v>0</v>
      </c>
      <c r="J4" s="183">
        <v>0</v>
      </c>
      <c r="K4" s="183">
        <v>1</v>
      </c>
      <c r="L4" s="183">
        <v>1</v>
      </c>
      <c r="M4" s="183">
        <v>1</v>
      </c>
      <c r="N4" s="183">
        <v>1</v>
      </c>
      <c r="O4" s="183">
        <v>1</v>
      </c>
      <c r="P4" s="185">
        <v>0</v>
      </c>
      <c r="Q4" s="199">
        <f t="shared" ref="Q4:Q35" si="0">SUM(B4:P4)</f>
        <v>12</v>
      </c>
      <c r="R4" s="202">
        <f t="shared" ref="R4:R35" si="1">AVERAGE(B4:P4)</f>
        <v>0.8</v>
      </c>
    </row>
    <row r="5" spans="1:18" ht="15.75" x14ac:dyDescent="0.25">
      <c r="A5" s="179" t="s">
        <v>74</v>
      </c>
      <c r="B5" s="186">
        <v>0</v>
      </c>
      <c r="C5" s="171">
        <v>1</v>
      </c>
      <c r="D5" s="171">
        <v>0</v>
      </c>
      <c r="E5" s="171">
        <v>0.5</v>
      </c>
      <c r="F5" s="171">
        <v>0</v>
      </c>
      <c r="G5" s="171">
        <v>0</v>
      </c>
      <c r="H5" s="171">
        <v>0</v>
      </c>
      <c r="I5" s="172">
        <v>0</v>
      </c>
      <c r="J5" s="171">
        <v>0</v>
      </c>
      <c r="K5" s="171">
        <v>0</v>
      </c>
      <c r="L5" s="171">
        <v>1</v>
      </c>
      <c r="M5" s="171">
        <v>1</v>
      </c>
      <c r="N5" s="171">
        <v>0</v>
      </c>
      <c r="O5" s="171">
        <v>0</v>
      </c>
      <c r="P5" s="187">
        <v>0</v>
      </c>
      <c r="Q5" s="200">
        <f t="shared" si="0"/>
        <v>3.5</v>
      </c>
      <c r="R5" s="203">
        <f t="shared" si="1"/>
        <v>0.23333333333333334</v>
      </c>
    </row>
    <row r="6" spans="1:18" ht="15.75" x14ac:dyDescent="0.25">
      <c r="A6" s="179" t="s">
        <v>67</v>
      </c>
      <c r="B6" s="186">
        <v>0</v>
      </c>
      <c r="C6" s="171">
        <v>1</v>
      </c>
      <c r="D6" s="171">
        <v>1</v>
      </c>
      <c r="E6" s="171">
        <v>1</v>
      </c>
      <c r="F6" s="171">
        <v>0</v>
      </c>
      <c r="G6" s="171">
        <v>0</v>
      </c>
      <c r="H6" s="171">
        <v>1</v>
      </c>
      <c r="I6" s="172">
        <v>1</v>
      </c>
      <c r="J6" s="171">
        <v>0</v>
      </c>
      <c r="K6" s="171">
        <v>0</v>
      </c>
      <c r="L6" s="171">
        <v>1</v>
      </c>
      <c r="M6" s="171">
        <v>0</v>
      </c>
      <c r="N6" s="171">
        <v>0</v>
      </c>
      <c r="O6" s="171">
        <v>0</v>
      </c>
      <c r="P6" s="187">
        <v>0</v>
      </c>
      <c r="Q6" s="200">
        <f t="shared" si="0"/>
        <v>6</v>
      </c>
      <c r="R6" s="203">
        <f t="shared" si="1"/>
        <v>0.4</v>
      </c>
    </row>
    <row r="7" spans="1:18" ht="15.75" x14ac:dyDescent="0.25">
      <c r="A7" s="179" t="s">
        <v>38</v>
      </c>
      <c r="B7" s="186">
        <v>1</v>
      </c>
      <c r="C7" s="171">
        <v>1</v>
      </c>
      <c r="D7" s="171">
        <v>1</v>
      </c>
      <c r="E7" s="171">
        <v>1</v>
      </c>
      <c r="F7" s="171">
        <v>0</v>
      </c>
      <c r="G7" s="171">
        <v>1</v>
      </c>
      <c r="H7" s="171">
        <v>1</v>
      </c>
      <c r="I7" s="171">
        <v>1</v>
      </c>
      <c r="J7" s="171">
        <v>0</v>
      </c>
      <c r="K7" s="171">
        <v>0</v>
      </c>
      <c r="L7" s="171">
        <v>1</v>
      </c>
      <c r="M7" s="171">
        <v>1</v>
      </c>
      <c r="N7" s="171">
        <v>0</v>
      </c>
      <c r="O7" s="171">
        <v>1</v>
      </c>
      <c r="P7" s="187">
        <v>0</v>
      </c>
      <c r="Q7" s="200">
        <f t="shared" si="0"/>
        <v>10</v>
      </c>
      <c r="R7" s="203">
        <f t="shared" si="1"/>
        <v>0.66666666666666663</v>
      </c>
    </row>
    <row r="8" spans="1:18" ht="15.75" x14ac:dyDescent="0.25">
      <c r="A8" s="179" t="s">
        <v>52</v>
      </c>
      <c r="B8" s="186">
        <v>1</v>
      </c>
      <c r="C8" s="171">
        <v>1</v>
      </c>
      <c r="D8" s="171">
        <v>0</v>
      </c>
      <c r="E8" s="171">
        <v>1</v>
      </c>
      <c r="F8" s="171">
        <v>1</v>
      </c>
      <c r="G8" s="171">
        <v>1</v>
      </c>
      <c r="H8" s="171">
        <v>0.5</v>
      </c>
      <c r="I8" s="172">
        <v>1</v>
      </c>
      <c r="J8" s="171">
        <v>0</v>
      </c>
      <c r="K8" s="171">
        <v>0</v>
      </c>
      <c r="L8" s="171">
        <v>0.5</v>
      </c>
      <c r="M8" s="171">
        <v>0</v>
      </c>
      <c r="N8" s="171">
        <v>0</v>
      </c>
      <c r="O8" s="171">
        <v>0.5</v>
      </c>
      <c r="P8" s="187">
        <v>1</v>
      </c>
      <c r="Q8" s="200">
        <f t="shared" si="0"/>
        <v>8.5</v>
      </c>
      <c r="R8" s="203">
        <f t="shared" si="1"/>
        <v>0.56666666666666665</v>
      </c>
    </row>
    <row r="9" spans="1:18" ht="15.75" x14ac:dyDescent="0.25">
      <c r="A9" s="179" t="s">
        <v>63</v>
      </c>
      <c r="B9" s="186">
        <v>1</v>
      </c>
      <c r="C9" s="171">
        <v>1</v>
      </c>
      <c r="D9" s="171">
        <v>0</v>
      </c>
      <c r="E9" s="171">
        <v>0.5</v>
      </c>
      <c r="F9" s="171">
        <v>0</v>
      </c>
      <c r="G9" s="171">
        <v>0</v>
      </c>
      <c r="H9" s="171">
        <v>0</v>
      </c>
      <c r="I9" s="172">
        <v>0.5</v>
      </c>
      <c r="J9" s="171">
        <v>0</v>
      </c>
      <c r="K9" s="171">
        <v>1</v>
      </c>
      <c r="L9" s="171">
        <v>1</v>
      </c>
      <c r="M9" s="171">
        <v>1</v>
      </c>
      <c r="N9" s="171">
        <v>1</v>
      </c>
      <c r="O9" s="171">
        <v>1</v>
      </c>
      <c r="P9" s="187">
        <v>0</v>
      </c>
      <c r="Q9" s="200">
        <f t="shared" si="0"/>
        <v>8</v>
      </c>
      <c r="R9" s="203">
        <f t="shared" si="1"/>
        <v>0.53333333333333333</v>
      </c>
    </row>
    <row r="10" spans="1:18" ht="15.75" x14ac:dyDescent="0.25">
      <c r="A10" s="179" t="s">
        <v>123</v>
      </c>
      <c r="B10" s="186">
        <v>0</v>
      </c>
      <c r="C10" s="171">
        <v>1</v>
      </c>
      <c r="D10" s="171">
        <v>0</v>
      </c>
      <c r="E10" s="171">
        <v>0</v>
      </c>
      <c r="F10" s="171">
        <v>0</v>
      </c>
      <c r="G10" s="171">
        <v>0</v>
      </c>
      <c r="H10" s="171">
        <v>0</v>
      </c>
      <c r="I10" s="172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87">
        <v>0</v>
      </c>
      <c r="Q10" s="200">
        <f t="shared" si="0"/>
        <v>1</v>
      </c>
      <c r="R10" s="203">
        <f t="shared" si="1"/>
        <v>6.6666666666666666E-2</v>
      </c>
    </row>
    <row r="11" spans="1:18" ht="15.75" x14ac:dyDescent="0.25">
      <c r="A11" s="179" t="s">
        <v>177</v>
      </c>
      <c r="B11" s="186">
        <v>0</v>
      </c>
      <c r="C11" s="171">
        <v>0</v>
      </c>
      <c r="D11" s="171">
        <v>0</v>
      </c>
      <c r="E11" s="171">
        <v>0</v>
      </c>
      <c r="F11" s="173">
        <v>0</v>
      </c>
      <c r="G11" s="171">
        <v>0</v>
      </c>
      <c r="H11" s="171">
        <v>0</v>
      </c>
      <c r="I11" s="172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3">
        <v>0</v>
      </c>
      <c r="P11" s="187">
        <v>0</v>
      </c>
      <c r="Q11" s="200">
        <f t="shared" si="0"/>
        <v>0</v>
      </c>
      <c r="R11" s="203">
        <f t="shared" si="1"/>
        <v>0</v>
      </c>
    </row>
    <row r="12" spans="1:18" ht="15.75" x14ac:dyDescent="0.25">
      <c r="A12" s="179" t="s">
        <v>178</v>
      </c>
      <c r="B12" s="186">
        <v>1</v>
      </c>
      <c r="C12" s="171">
        <v>1</v>
      </c>
      <c r="D12" s="171">
        <v>1</v>
      </c>
      <c r="E12" s="171">
        <v>1</v>
      </c>
      <c r="F12" s="171">
        <v>1</v>
      </c>
      <c r="G12" s="171">
        <v>1</v>
      </c>
      <c r="H12" s="171">
        <v>0.5</v>
      </c>
      <c r="I12" s="172">
        <v>0</v>
      </c>
      <c r="J12" s="171">
        <v>0</v>
      </c>
      <c r="K12" s="171">
        <v>0</v>
      </c>
      <c r="L12" s="171">
        <v>1</v>
      </c>
      <c r="M12" s="171">
        <v>1</v>
      </c>
      <c r="N12" s="171">
        <v>0</v>
      </c>
      <c r="O12" s="171">
        <v>1</v>
      </c>
      <c r="P12" s="187">
        <v>0</v>
      </c>
      <c r="Q12" s="200">
        <f t="shared" si="0"/>
        <v>9.5</v>
      </c>
      <c r="R12" s="203">
        <f t="shared" si="1"/>
        <v>0.6333333333333333</v>
      </c>
    </row>
    <row r="13" spans="1:18" ht="15.75" x14ac:dyDescent="0.25">
      <c r="A13" s="179" t="s">
        <v>179</v>
      </c>
      <c r="B13" s="186">
        <v>0</v>
      </c>
      <c r="C13" s="171">
        <v>1</v>
      </c>
      <c r="D13" s="171">
        <v>0</v>
      </c>
      <c r="E13" s="171">
        <v>0</v>
      </c>
      <c r="F13" s="171">
        <v>0</v>
      </c>
      <c r="G13" s="171">
        <v>0</v>
      </c>
      <c r="H13" s="171">
        <v>0</v>
      </c>
      <c r="I13" s="172">
        <v>0</v>
      </c>
      <c r="J13" s="171">
        <v>0</v>
      </c>
      <c r="K13" s="171">
        <v>0</v>
      </c>
      <c r="L13" s="171">
        <v>1</v>
      </c>
      <c r="M13" s="171">
        <v>0</v>
      </c>
      <c r="N13" s="171">
        <v>0</v>
      </c>
      <c r="O13" s="171">
        <v>0</v>
      </c>
      <c r="P13" s="187">
        <v>0</v>
      </c>
      <c r="Q13" s="200">
        <f t="shared" si="0"/>
        <v>2</v>
      </c>
      <c r="R13" s="203">
        <f t="shared" si="1"/>
        <v>0.13333333333333333</v>
      </c>
    </row>
    <row r="14" spans="1:18" ht="15.75" x14ac:dyDescent="0.25">
      <c r="A14" s="179" t="s">
        <v>127</v>
      </c>
      <c r="B14" s="186">
        <v>0</v>
      </c>
      <c r="C14" s="171">
        <v>1</v>
      </c>
      <c r="D14" s="171">
        <v>0</v>
      </c>
      <c r="E14" s="171">
        <v>0</v>
      </c>
      <c r="F14" s="173">
        <v>0</v>
      </c>
      <c r="G14" s="171">
        <v>0</v>
      </c>
      <c r="H14" s="171">
        <v>0</v>
      </c>
      <c r="I14" s="172">
        <v>0</v>
      </c>
      <c r="J14" s="171">
        <v>0</v>
      </c>
      <c r="K14" s="171">
        <v>0</v>
      </c>
      <c r="L14" s="171">
        <v>1</v>
      </c>
      <c r="M14" s="171">
        <v>0</v>
      </c>
      <c r="N14" s="171">
        <v>0</v>
      </c>
      <c r="O14" s="173">
        <v>0</v>
      </c>
      <c r="P14" s="187">
        <v>0</v>
      </c>
      <c r="Q14" s="200">
        <f t="shared" si="0"/>
        <v>2</v>
      </c>
      <c r="R14" s="203">
        <f t="shared" si="1"/>
        <v>0.13333333333333333</v>
      </c>
    </row>
    <row r="15" spans="1:18" ht="15.75" x14ac:dyDescent="0.25">
      <c r="A15" s="179" t="s">
        <v>124</v>
      </c>
      <c r="B15" s="186">
        <v>0</v>
      </c>
      <c r="C15" s="171">
        <v>1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2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  <c r="P15" s="187">
        <v>0</v>
      </c>
      <c r="Q15" s="200">
        <f t="shared" si="0"/>
        <v>1</v>
      </c>
      <c r="R15" s="203">
        <f t="shared" si="1"/>
        <v>6.6666666666666666E-2</v>
      </c>
    </row>
    <row r="16" spans="1:18" ht="15.75" x14ac:dyDescent="0.25">
      <c r="A16" s="179" t="s">
        <v>180</v>
      </c>
      <c r="B16" s="186">
        <v>0</v>
      </c>
      <c r="C16" s="171">
        <v>1</v>
      </c>
      <c r="D16" s="171">
        <v>0</v>
      </c>
      <c r="E16" s="171">
        <v>1</v>
      </c>
      <c r="F16" s="171">
        <v>0</v>
      </c>
      <c r="G16" s="171">
        <v>0</v>
      </c>
      <c r="H16" s="171">
        <v>0</v>
      </c>
      <c r="I16" s="172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87">
        <v>0</v>
      </c>
      <c r="Q16" s="200">
        <f t="shared" si="0"/>
        <v>2</v>
      </c>
      <c r="R16" s="203">
        <f t="shared" si="1"/>
        <v>0.13333333333333333</v>
      </c>
    </row>
    <row r="17" spans="1:18" ht="15.75" x14ac:dyDescent="0.25">
      <c r="A17" s="179" t="s">
        <v>181</v>
      </c>
      <c r="B17" s="186">
        <v>0</v>
      </c>
      <c r="C17" s="171">
        <v>1</v>
      </c>
      <c r="D17" s="171">
        <v>0</v>
      </c>
      <c r="E17" s="171">
        <v>0.5</v>
      </c>
      <c r="F17" s="171">
        <v>0</v>
      </c>
      <c r="G17" s="171">
        <v>0</v>
      </c>
      <c r="H17" s="171">
        <v>0</v>
      </c>
      <c r="I17" s="172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87">
        <v>0</v>
      </c>
      <c r="Q17" s="200">
        <f t="shared" si="0"/>
        <v>1.5</v>
      </c>
      <c r="R17" s="203">
        <f t="shared" si="1"/>
        <v>0.1</v>
      </c>
    </row>
    <row r="18" spans="1:18" ht="15.75" x14ac:dyDescent="0.25">
      <c r="A18" s="179" t="s">
        <v>91</v>
      </c>
      <c r="B18" s="186">
        <v>0</v>
      </c>
      <c r="C18" s="171">
        <v>1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2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87">
        <v>0</v>
      </c>
      <c r="Q18" s="200">
        <f t="shared" si="0"/>
        <v>1</v>
      </c>
      <c r="R18" s="203">
        <f t="shared" si="1"/>
        <v>6.6666666666666666E-2</v>
      </c>
    </row>
    <row r="19" spans="1:18" ht="15.75" x14ac:dyDescent="0.25">
      <c r="A19" s="179" t="s">
        <v>119</v>
      </c>
      <c r="B19" s="186">
        <v>1</v>
      </c>
      <c r="C19" s="171">
        <v>0</v>
      </c>
      <c r="D19" s="171">
        <v>0</v>
      </c>
      <c r="E19" s="171">
        <v>0</v>
      </c>
      <c r="F19" s="171">
        <v>0</v>
      </c>
      <c r="G19" s="171">
        <v>0</v>
      </c>
      <c r="H19" s="171">
        <v>0</v>
      </c>
      <c r="I19" s="172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87">
        <v>0</v>
      </c>
      <c r="Q19" s="200">
        <f t="shared" si="0"/>
        <v>1</v>
      </c>
      <c r="R19" s="203">
        <f t="shared" si="1"/>
        <v>6.6666666666666666E-2</v>
      </c>
    </row>
    <row r="20" spans="1:18" ht="15.75" x14ac:dyDescent="0.25">
      <c r="A20" s="179" t="s">
        <v>54</v>
      </c>
      <c r="B20" s="186">
        <v>1</v>
      </c>
      <c r="C20" s="171">
        <v>1</v>
      </c>
      <c r="D20" s="171">
        <v>1</v>
      </c>
      <c r="E20" s="171">
        <v>1</v>
      </c>
      <c r="F20" s="171">
        <v>0</v>
      </c>
      <c r="G20" s="171">
        <v>0.5</v>
      </c>
      <c r="H20" s="171">
        <v>0.5</v>
      </c>
      <c r="I20" s="172">
        <v>1</v>
      </c>
      <c r="J20" s="171">
        <v>1</v>
      </c>
      <c r="K20" s="171">
        <v>0</v>
      </c>
      <c r="L20" s="171">
        <v>1</v>
      </c>
      <c r="M20" s="171">
        <v>1</v>
      </c>
      <c r="N20" s="171">
        <v>0</v>
      </c>
      <c r="O20" s="171">
        <v>0.5</v>
      </c>
      <c r="P20" s="187">
        <v>1</v>
      </c>
      <c r="Q20" s="200">
        <f t="shared" si="0"/>
        <v>10.5</v>
      </c>
      <c r="R20" s="203">
        <f t="shared" si="1"/>
        <v>0.7</v>
      </c>
    </row>
    <row r="21" spans="1:18" ht="15.75" x14ac:dyDescent="0.25">
      <c r="A21" s="179" t="s">
        <v>99</v>
      </c>
      <c r="B21" s="186">
        <v>0</v>
      </c>
      <c r="C21" s="171">
        <v>0</v>
      </c>
      <c r="D21" s="171">
        <v>0</v>
      </c>
      <c r="E21" s="171">
        <v>0</v>
      </c>
      <c r="F21" s="171">
        <v>0</v>
      </c>
      <c r="G21" s="171">
        <v>0</v>
      </c>
      <c r="H21" s="171">
        <v>0</v>
      </c>
      <c r="I21" s="172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0</v>
      </c>
      <c r="P21" s="187">
        <v>0</v>
      </c>
      <c r="Q21" s="200">
        <f t="shared" si="0"/>
        <v>0</v>
      </c>
      <c r="R21" s="203">
        <f t="shared" si="1"/>
        <v>0</v>
      </c>
    </row>
    <row r="22" spans="1:18" ht="15.75" x14ac:dyDescent="0.25">
      <c r="A22" s="179" t="s">
        <v>182</v>
      </c>
      <c r="B22" s="186">
        <v>0</v>
      </c>
      <c r="C22" s="171">
        <v>1</v>
      </c>
      <c r="D22" s="171">
        <v>0</v>
      </c>
      <c r="E22" s="171">
        <v>1</v>
      </c>
      <c r="F22" s="171">
        <v>0</v>
      </c>
      <c r="G22" s="171">
        <v>0</v>
      </c>
      <c r="H22" s="171">
        <v>0.5</v>
      </c>
      <c r="I22" s="172">
        <v>0.5</v>
      </c>
      <c r="J22" s="171">
        <v>0</v>
      </c>
      <c r="K22" s="171">
        <v>0</v>
      </c>
      <c r="L22" s="171">
        <v>0.5</v>
      </c>
      <c r="M22" s="171">
        <v>0</v>
      </c>
      <c r="N22" s="171">
        <v>0</v>
      </c>
      <c r="O22" s="171">
        <v>0</v>
      </c>
      <c r="P22" s="187">
        <v>0</v>
      </c>
      <c r="Q22" s="200">
        <f t="shared" si="0"/>
        <v>3.5</v>
      </c>
      <c r="R22" s="203">
        <f t="shared" si="1"/>
        <v>0.23333333333333334</v>
      </c>
    </row>
    <row r="23" spans="1:18" ht="15.75" x14ac:dyDescent="0.25">
      <c r="A23" s="179" t="s">
        <v>183</v>
      </c>
      <c r="B23" s="186">
        <v>0</v>
      </c>
      <c r="C23" s="171">
        <v>0</v>
      </c>
      <c r="D23" s="171">
        <v>0</v>
      </c>
      <c r="E23" s="171">
        <v>0</v>
      </c>
      <c r="F23" s="171">
        <v>0</v>
      </c>
      <c r="G23" s="171">
        <v>0</v>
      </c>
      <c r="H23" s="171">
        <v>0</v>
      </c>
      <c r="I23" s="172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87">
        <v>0</v>
      </c>
      <c r="Q23" s="200">
        <f t="shared" si="0"/>
        <v>0</v>
      </c>
      <c r="R23" s="203">
        <f t="shared" si="1"/>
        <v>0</v>
      </c>
    </row>
    <row r="24" spans="1:18" ht="15.75" x14ac:dyDescent="0.25">
      <c r="A24" s="179" t="s">
        <v>140</v>
      </c>
      <c r="B24" s="186">
        <v>0</v>
      </c>
      <c r="C24" s="171">
        <v>0</v>
      </c>
      <c r="D24" s="171">
        <v>0</v>
      </c>
      <c r="E24" s="171">
        <v>0</v>
      </c>
      <c r="F24" s="171">
        <v>0</v>
      </c>
      <c r="G24" s="171">
        <v>0</v>
      </c>
      <c r="H24" s="171">
        <v>0</v>
      </c>
      <c r="I24" s="172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87">
        <v>0</v>
      </c>
      <c r="Q24" s="200">
        <f t="shared" si="0"/>
        <v>0</v>
      </c>
      <c r="R24" s="203">
        <f t="shared" si="1"/>
        <v>0</v>
      </c>
    </row>
    <row r="25" spans="1:18" ht="15.75" x14ac:dyDescent="0.25">
      <c r="A25" s="179" t="s">
        <v>184</v>
      </c>
      <c r="B25" s="186">
        <v>1</v>
      </c>
      <c r="C25" s="171">
        <v>1</v>
      </c>
      <c r="D25" s="171">
        <v>1</v>
      </c>
      <c r="E25" s="171">
        <v>0.5</v>
      </c>
      <c r="F25" s="171">
        <v>0</v>
      </c>
      <c r="G25" s="171">
        <v>0.5</v>
      </c>
      <c r="H25" s="171">
        <v>0</v>
      </c>
      <c r="I25" s="172">
        <v>0</v>
      </c>
      <c r="J25" s="171">
        <v>0</v>
      </c>
      <c r="K25" s="171">
        <v>0</v>
      </c>
      <c r="L25" s="171">
        <v>0.5</v>
      </c>
      <c r="M25" s="171">
        <v>0</v>
      </c>
      <c r="N25" s="171">
        <v>0</v>
      </c>
      <c r="O25" s="171">
        <v>0</v>
      </c>
      <c r="P25" s="187">
        <v>1</v>
      </c>
      <c r="Q25" s="200">
        <f t="shared" si="0"/>
        <v>5.5</v>
      </c>
      <c r="R25" s="203">
        <f t="shared" si="1"/>
        <v>0.36666666666666664</v>
      </c>
    </row>
    <row r="26" spans="1:18" ht="15.75" x14ac:dyDescent="0.25">
      <c r="A26" s="179" t="s">
        <v>185</v>
      </c>
      <c r="B26" s="186">
        <v>0</v>
      </c>
      <c r="C26" s="171">
        <v>1</v>
      </c>
      <c r="D26" s="171">
        <v>0</v>
      </c>
      <c r="E26" s="171">
        <v>0.5</v>
      </c>
      <c r="F26" s="171">
        <v>0</v>
      </c>
      <c r="G26" s="171">
        <v>0</v>
      </c>
      <c r="H26" s="171">
        <v>0.5</v>
      </c>
      <c r="I26" s="172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87">
        <v>0</v>
      </c>
      <c r="Q26" s="200">
        <f t="shared" si="0"/>
        <v>2</v>
      </c>
      <c r="R26" s="203">
        <f t="shared" si="1"/>
        <v>0.13333333333333333</v>
      </c>
    </row>
    <row r="27" spans="1:18" ht="15.75" x14ac:dyDescent="0.25">
      <c r="A27" s="179" t="s">
        <v>35</v>
      </c>
      <c r="B27" s="186">
        <v>1</v>
      </c>
      <c r="C27" s="171">
        <v>1</v>
      </c>
      <c r="D27" s="171">
        <v>1</v>
      </c>
      <c r="E27" s="171">
        <v>1</v>
      </c>
      <c r="F27" s="171">
        <v>1</v>
      </c>
      <c r="G27" s="171">
        <v>1</v>
      </c>
      <c r="H27" s="171">
        <v>0.5</v>
      </c>
      <c r="I27" s="172">
        <v>1</v>
      </c>
      <c r="J27" s="172">
        <v>1</v>
      </c>
      <c r="K27" s="171">
        <v>1</v>
      </c>
      <c r="L27" s="171">
        <v>1</v>
      </c>
      <c r="M27" s="171">
        <v>1</v>
      </c>
      <c r="N27" s="171">
        <v>1</v>
      </c>
      <c r="O27" s="171">
        <v>0.5</v>
      </c>
      <c r="P27" s="187">
        <v>0</v>
      </c>
      <c r="Q27" s="200">
        <f t="shared" si="0"/>
        <v>13</v>
      </c>
      <c r="R27" s="203">
        <f t="shared" si="1"/>
        <v>0.8666666666666667</v>
      </c>
    </row>
    <row r="28" spans="1:18" ht="15.75" x14ac:dyDescent="0.25">
      <c r="A28" s="179" t="s">
        <v>186</v>
      </c>
      <c r="B28" s="186">
        <v>0</v>
      </c>
      <c r="C28" s="171">
        <v>1</v>
      </c>
      <c r="D28" s="171">
        <v>0</v>
      </c>
      <c r="E28" s="171">
        <v>0.5</v>
      </c>
      <c r="F28" s="171">
        <v>0</v>
      </c>
      <c r="G28" s="171">
        <v>0.5</v>
      </c>
      <c r="H28" s="171">
        <v>0.5</v>
      </c>
      <c r="I28" s="172">
        <v>1</v>
      </c>
      <c r="J28" s="171">
        <v>0</v>
      </c>
      <c r="K28" s="171">
        <v>0</v>
      </c>
      <c r="L28" s="171">
        <v>0.5</v>
      </c>
      <c r="M28" s="171">
        <v>0</v>
      </c>
      <c r="N28" s="171">
        <v>0</v>
      </c>
      <c r="O28" s="171">
        <v>0</v>
      </c>
      <c r="P28" s="187">
        <v>0</v>
      </c>
      <c r="Q28" s="200">
        <f t="shared" si="0"/>
        <v>4</v>
      </c>
      <c r="R28" s="203">
        <f t="shared" si="1"/>
        <v>0.26666666666666666</v>
      </c>
    </row>
    <row r="29" spans="1:18" ht="15.75" x14ac:dyDescent="0.25">
      <c r="A29" s="179" t="s">
        <v>79</v>
      </c>
      <c r="B29" s="186">
        <v>0</v>
      </c>
      <c r="C29" s="171">
        <v>1</v>
      </c>
      <c r="D29" s="171">
        <v>0</v>
      </c>
      <c r="E29" s="171">
        <v>1</v>
      </c>
      <c r="F29" s="171">
        <v>0</v>
      </c>
      <c r="G29" s="171">
        <v>0.5</v>
      </c>
      <c r="H29" s="171">
        <v>0</v>
      </c>
      <c r="I29" s="172">
        <v>0</v>
      </c>
      <c r="J29" s="171">
        <v>0</v>
      </c>
      <c r="K29" s="171">
        <v>0</v>
      </c>
      <c r="L29" s="171">
        <v>0.5</v>
      </c>
      <c r="M29" s="171">
        <v>0</v>
      </c>
      <c r="N29" s="171">
        <v>0</v>
      </c>
      <c r="O29" s="171">
        <v>0</v>
      </c>
      <c r="P29" s="187">
        <v>1</v>
      </c>
      <c r="Q29" s="200">
        <f t="shared" si="0"/>
        <v>4</v>
      </c>
      <c r="R29" s="203">
        <f t="shared" si="1"/>
        <v>0.26666666666666666</v>
      </c>
    </row>
    <row r="30" spans="1:18" ht="15.75" x14ac:dyDescent="0.25">
      <c r="A30" s="180" t="s">
        <v>65</v>
      </c>
      <c r="B30" s="186">
        <v>1</v>
      </c>
      <c r="C30" s="171">
        <v>1</v>
      </c>
      <c r="D30" s="171">
        <v>1</v>
      </c>
      <c r="E30" s="171">
        <v>0.5</v>
      </c>
      <c r="F30" s="173">
        <v>0</v>
      </c>
      <c r="G30" s="171">
        <v>1</v>
      </c>
      <c r="H30" s="171">
        <v>0</v>
      </c>
      <c r="I30" s="172">
        <v>0</v>
      </c>
      <c r="J30" s="171">
        <v>0</v>
      </c>
      <c r="K30" s="171">
        <v>0</v>
      </c>
      <c r="L30" s="171">
        <v>1</v>
      </c>
      <c r="M30" s="171">
        <v>1</v>
      </c>
      <c r="N30" s="171">
        <v>0</v>
      </c>
      <c r="O30" s="173">
        <v>0.5</v>
      </c>
      <c r="P30" s="187">
        <v>0</v>
      </c>
      <c r="Q30" s="200">
        <f t="shared" si="0"/>
        <v>7</v>
      </c>
      <c r="R30" s="203">
        <f t="shared" si="1"/>
        <v>0.46666666666666667</v>
      </c>
    </row>
    <row r="31" spans="1:18" ht="15.75" x14ac:dyDescent="0.25">
      <c r="A31" s="180" t="s">
        <v>29</v>
      </c>
      <c r="B31" s="186">
        <v>1</v>
      </c>
      <c r="C31" s="171">
        <v>1</v>
      </c>
      <c r="D31" s="171">
        <v>1</v>
      </c>
      <c r="E31" s="171">
        <v>1</v>
      </c>
      <c r="F31" s="171">
        <v>1</v>
      </c>
      <c r="G31" s="171">
        <v>1</v>
      </c>
      <c r="H31" s="171">
        <v>1</v>
      </c>
      <c r="I31" s="172">
        <v>1</v>
      </c>
      <c r="J31" s="172">
        <v>1</v>
      </c>
      <c r="K31" s="171">
        <v>1</v>
      </c>
      <c r="L31" s="171">
        <v>1</v>
      </c>
      <c r="M31" s="171">
        <v>1</v>
      </c>
      <c r="N31" s="171">
        <v>1</v>
      </c>
      <c r="O31" s="171">
        <v>1</v>
      </c>
      <c r="P31" s="187">
        <v>0</v>
      </c>
      <c r="Q31" s="200">
        <f t="shared" si="0"/>
        <v>14</v>
      </c>
      <c r="R31" s="203">
        <f t="shared" si="1"/>
        <v>0.93333333333333335</v>
      </c>
    </row>
    <row r="32" spans="1:18" ht="15.75" x14ac:dyDescent="0.25">
      <c r="A32" s="180" t="s">
        <v>120</v>
      </c>
      <c r="B32" s="186">
        <v>0</v>
      </c>
      <c r="C32" s="171">
        <v>1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2">
        <v>0</v>
      </c>
      <c r="J32" s="171">
        <v>0</v>
      </c>
      <c r="K32" s="171">
        <v>0</v>
      </c>
      <c r="L32" s="171">
        <v>0.5</v>
      </c>
      <c r="M32" s="171">
        <v>0</v>
      </c>
      <c r="N32" s="171">
        <v>0</v>
      </c>
      <c r="O32" s="171">
        <v>0</v>
      </c>
      <c r="P32" s="187">
        <v>0</v>
      </c>
      <c r="Q32" s="200">
        <f t="shared" si="0"/>
        <v>1.5</v>
      </c>
      <c r="R32" s="203">
        <f t="shared" si="1"/>
        <v>0.1</v>
      </c>
    </row>
    <row r="33" spans="1:18" ht="15.75" x14ac:dyDescent="0.25">
      <c r="A33" s="180" t="s">
        <v>187</v>
      </c>
      <c r="B33" s="186">
        <v>1</v>
      </c>
      <c r="C33" s="171">
        <v>1</v>
      </c>
      <c r="D33" s="171">
        <v>1</v>
      </c>
      <c r="E33" s="171">
        <v>1</v>
      </c>
      <c r="F33" s="171">
        <v>1</v>
      </c>
      <c r="G33" s="171">
        <v>1</v>
      </c>
      <c r="H33" s="171">
        <v>0.5</v>
      </c>
      <c r="I33" s="172">
        <v>1</v>
      </c>
      <c r="J33" s="171">
        <v>0</v>
      </c>
      <c r="K33" s="171">
        <v>1</v>
      </c>
      <c r="L33" s="171">
        <v>1</v>
      </c>
      <c r="M33" s="171">
        <v>1</v>
      </c>
      <c r="N33" s="171">
        <v>0</v>
      </c>
      <c r="O33" s="171">
        <v>1</v>
      </c>
      <c r="P33" s="187">
        <v>1</v>
      </c>
      <c r="Q33" s="200">
        <f t="shared" si="0"/>
        <v>12.5</v>
      </c>
      <c r="R33" s="203">
        <f t="shared" si="1"/>
        <v>0.83333333333333337</v>
      </c>
    </row>
    <row r="34" spans="1:18" ht="15.75" x14ac:dyDescent="0.25">
      <c r="A34" s="180" t="s">
        <v>188</v>
      </c>
      <c r="B34" s="186">
        <v>1</v>
      </c>
      <c r="C34" s="171">
        <v>1</v>
      </c>
      <c r="D34" s="171">
        <v>1</v>
      </c>
      <c r="E34" s="171">
        <v>1</v>
      </c>
      <c r="F34" s="171">
        <v>1</v>
      </c>
      <c r="G34" s="171">
        <v>1</v>
      </c>
      <c r="H34" s="171">
        <v>1</v>
      </c>
      <c r="I34" s="172">
        <v>1</v>
      </c>
      <c r="J34" s="172">
        <v>1</v>
      </c>
      <c r="K34" s="171">
        <v>1</v>
      </c>
      <c r="L34" s="171">
        <v>1</v>
      </c>
      <c r="M34" s="171">
        <v>1</v>
      </c>
      <c r="N34" s="171">
        <v>1</v>
      </c>
      <c r="O34" s="171">
        <v>1</v>
      </c>
      <c r="P34" s="187">
        <v>1</v>
      </c>
      <c r="Q34" s="200">
        <f t="shared" si="0"/>
        <v>15</v>
      </c>
      <c r="R34" s="203">
        <f t="shared" si="1"/>
        <v>1</v>
      </c>
    </row>
    <row r="35" spans="1:18" ht="15.75" x14ac:dyDescent="0.25">
      <c r="A35" s="180" t="s">
        <v>56</v>
      </c>
      <c r="B35" s="188">
        <v>1</v>
      </c>
      <c r="C35" s="174">
        <v>1</v>
      </c>
      <c r="D35" s="174">
        <v>0</v>
      </c>
      <c r="E35" s="174">
        <v>1</v>
      </c>
      <c r="F35" s="174">
        <v>1</v>
      </c>
      <c r="G35" s="174">
        <v>1</v>
      </c>
      <c r="H35" s="174">
        <v>0.5</v>
      </c>
      <c r="I35" s="174">
        <v>1</v>
      </c>
      <c r="J35" s="174">
        <v>1</v>
      </c>
      <c r="K35" s="174">
        <v>1</v>
      </c>
      <c r="L35" s="174">
        <v>1</v>
      </c>
      <c r="M35" s="174">
        <v>0</v>
      </c>
      <c r="N35" s="174">
        <v>0</v>
      </c>
      <c r="O35" s="174">
        <v>1</v>
      </c>
      <c r="P35" s="189">
        <v>1</v>
      </c>
      <c r="Q35" s="200">
        <f t="shared" si="0"/>
        <v>11.5</v>
      </c>
      <c r="R35" s="203">
        <f t="shared" si="1"/>
        <v>0.76666666666666672</v>
      </c>
    </row>
    <row r="36" spans="1:18" ht="15.75" x14ac:dyDescent="0.25">
      <c r="A36" s="180" t="s">
        <v>17</v>
      </c>
      <c r="B36" s="186">
        <v>1</v>
      </c>
      <c r="C36" s="171">
        <v>1</v>
      </c>
      <c r="D36" s="171">
        <v>1</v>
      </c>
      <c r="E36" s="171">
        <v>1</v>
      </c>
      <c r="F36" s="171">
        <v>1</v>
      </c>
      <c r="G36" s="171">
        <v>1</v>
      </c>
      <c r="H36" s="171">
        <v>0.5</v>
      </c>
      <c r="I36" s="172">
        <v>1</v>
      </c>
      <c r="J36" s="171">
        <v>1</v>
      </c>
      <c r="K36" s="171">
        <v>1</v>
      </c>
      <c r="L36" s="171">
        <v>1</v>
      </c>
      <c r="M36" s="171">
        <v>1</v>
      </c>
      <c r="N36" s="171">
        <v>1</v>
      </c>
      <c r="O36" s="171">
        <v>1</v>
      </c>
      <c r="P36" s="187">
        <v>1</v>
      </c>
      <c r="Q36" s="200">
        <f t="shared" ref="Q36:Q67" si="2">SUM(B36:P36)</f>
        <v>14.5</v>
      </c>
      <c r="R36" s="203">
        <f t="shared" ref="R36:R67" si="3">AVERAGE(B36:P36)</f>
        <v>0.96666666666666667</v>
      </c>
    </row>
    <row r="37" spans="1:18" ht="15.75" x14ac:dyDescent="0.25">
      <c r="A37" s="180" t="s">
        <v>189</v>
      </c>
      <c r="B37" s="186">
        <v>1</v>
      </c>
      <c r="C37" s="171">
        <v>1</v>
      </c>
      <c r="D37" s="171">
        <v>0</v>
      </c>
      <c r="E37" s="171">
        <v>1</v>
      </c>
      <c r="F37" s="171">
        <v>0</v>
      </c>
      <c r="G37" s="171">
        <v>0</v>
      </c>
      <c r="H37" s="171">
        <v>0.5</v>
      </c>
      <c r="I37" s="172">
        <v>0</v>
      </c>
      <c r="J37" s="171">
        <v>0</v>
      </c>
      <c r="K37" s="171">
        <v>0</v>
      </c>
      <c r="L37" s="171">
        <v>1</v>
      </c>
      <c r="M37" s="171">
        <v>0</v>
      </c>
      <c r="N37" s="171">
        <v>0</v>
      </c>
      <c r="O37" s="171">
        <v>1</v>
      </c>
      <c r="P37" s="187">
        <v>0</v>
      </c>
      <c r="Q37" s="200">
        <f t="shared" si="2"/>
        <v>5.5</v>
      </c>
      <c r="R37" s="203">
        <f t="shared" si="3"/>
        <v>0.36666666666666664</v>
      </c>
    </row>
    <row r="38" spans="1:18" ht="15.75" x14ac:dyDescent="0.25">
      <c r="A38" s="180" t="s">
        <v>139</v>
      </c>
      <c r="B38" s="186">
        <v>0</v>
      </c>
      <c r="C38" s="171">
        <v>1</v>
      </c>
      <c r="D38" s="171">
        <v>0</v>
      </c>
      <c r="E38" s="171">
        <v>0</v>
      </c>
      <c r="F38" s="171">
        <v>0</v>
      </c>
      <c r="G38" s="171">
        <v>0</v>
      </c>
      <c r="H38" s="171">
        <v>0</v>
      </c>
      <c r="I38" s="172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87">
        <v>0</v>
      </c>
      <c r="Q38" s="200">
        <f t="shared" si="2"/>
        <v>1</v>
      </c>
      <c r="R38" s="203">
        <f t="shared" si="3"/>
        <v>6.6666666666666666E-2</v>
      </c>
    </row>
    <row r="39" spans="1:18" ht="15.75" x14ac:dyDescent="0.25">
      <c r="A39" s="180" t="s">
        <v>132</v>
      </c>
      <c r="B39" s="186">
        <v>0</v>
      </c>
      <c r="C39" s="171">
        <v>1</v>
      </c>
      <c r="D39" s="171">
        <v>0</v>
      </c>
      <c r="E39" s="171">
        <v>0</v>
      </c>
      <c r="F39" s="171">
        <v>0</v>
      </c>
      <c r="G39" s="171">
        <v>0</v>
      </c>
      <c r="H39" s="171">
        <v>0</v>
      </c>
      <c r="I39" s="172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0</v>
      </c>
      <c r="O39" s="171">
        <v>0</v>
      </c>
      <c r="P39" s="187">
        <v>0</v>
      </c>
      <c r="Q39" s="200">
        <f t="shared" si="2"/>
        <v>1</v>
      </c>
      <c r="R39" s="203">
        <f t="shared" si="3"/>
        <v>6.6666666666666666E-2</v>
      </c>
    </row>
    <row r="40" spans="1:18" ht="15.75" x14ac:dyDescent="0.25">
      <c r="A40" s="180" t="s">
        <v>58</v>
      </c>
      <c r="B40" s="186">
        <v>0</v>
      </c>
      <c r="C40" s="171">
        <v>1</v>
      </c>
      <c r="D40" s="171">
        <v>1</v>
      </c>
      <c r="E40" s="171">
        <v>1</v>
      </c>
      <c r="F40" s="171">
        <v>0</v>
      </c>
      <c r="G40" s="171">
        <v>1</v>
      </c>
      <c r="H40" s="171">
        <v>1</v>
      </c>
      <c r="I40" s="172">
        <v>0.5</v>
      </c>
      <c r="J40" s="171">
        <v>0.5</v>
      </c>
      <c r="K40" s="171">
        <v>0</v>
      </c>
      <c r="L40" s="171">
        <v>1</v>
      </c>
      <c r="M40" s="171">
        <v>0</v>
      </c>
      <c r="N40" s="171">
        <v>0</v>
      </c>
      <c r="O40" s="171">
        <v>1</v>
      </c>
      <c r="P40" s="187">
        <v>0</v>
      </c>
      <c r="Q40" s="200">
        <f t="shared" si="2"/>
        <v>8</v>
      </c>
      <c r="R40" s="203">
        <f t="shared" si="3"/>
        <v>0.53333333333333333</v>
      </c>
    </row>
    <row r="41" spans="1:18" ht="15.75" x14ac:dyDescent="0.25">
      <c r="A41" s="180" t="s">
        <v>117</v>
      </c>
      <c r="B41" s="186">
        <v>0</v>
      </c>
      <c r="C41" s="171">
        <v>1</v>
      </c>
      <c r="D41" s="171">
        <v>0</v>
      </c>
      <c r="E41" s="171">
        <v>0</v>
      </c>
      <c r="F41" s="171">
        <v>0</v>
      </c>
      <c r="G41" s="171">
        <v>0</v>
      </c>
      <c r="H41" s="171">
        <v>0</v>
      </c>
      <c r="I41" s="172">
        <v>0</v>
      </c>
      <c r="J41" s="171">
        <v>0</v>
      </c>
      <c r="K41" s="171">
        <v>0</v>
      </c>
      <c r="L41" s="171">
        <v>0.5</v>
      </c>
      <c r="M41" s="171">
        <v>0</v>
      </c>
      <c r="N41" s="171">
        <v>0</v>
      </c>
      <c r="O41" s="171">
        <v>0</v>
      </c>
      <c r="P41" s="187">
        <v>0</v>
      </c>
      <c r="Q41" s="200">
        <f t="shared" si="2"/>
        <v>1.5</v>
      </c>
      <c r="R41" s="203">
        <f t="shared" si="3"/>
        <v>0.1</v>
      </c>
    </row>
    <row r="42" spans="1:18" ht="15.75" x14ac:dyDescent="0.25">
      <c r="A42" s="180" t="s">
        <v>142</v>
      </c>
      <c r="B42" s="186">
        <v>0</v>
      </c>
      <c r="C42" s="171">
        <v>1</v>
      </c>
      <c r="D42" s="171">
        <v>0</v>
      </c>
      <c r="E42" s="171">
        <v>0</v>
      </c>
      <c r="F42" s="171">
        <v>0</v>
      </c>
      <c r="G42" s="171">
        <v>0</v>
      </c>
      <c r="H42" s="171">
        <v>0</v>
      </c>
      <c r="I42" s="172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87">
        <v>0</v>
      </c>
      <c r="Q42" s="200">
        <f t="shared" si="2"/>
        <v>1</v>
      </c>
      <c r="R42" s="203">
        <f t="shared" si="3"/>
        <v>6.6666666666666666E-2</v>
      </c>
    </row>
    <row r="43" spans="1:18" ht="15.75" x14ac:dyDescent="0.25">
      <c r="A43" s="180" t="s">
        <v>121</v>
      </c>
      <c r="B43" s="186">
        <v>0</v>
      </c>
      <c r="C43" s="171">
        <v>1</v>
      </c>
      <c r="D43" s="171">
        <v>0</v>
      </c>
      <c r="E43" s="171">
        <v>0</v>
      </c>
      <c r="F43" s="171">
        <v>0</v>
      </c>
      <c r="G43" s="171">
        <v>0</v>
      </c>
      <c r="H43" s="171">
        <v>0</v>
      </c>
      <c r="I43" s="172">
        <v>0</v>
      </c>
      <c r="J43" s="171">
        <v>0</v>
      </c>
      <c r="K43" s="171">
        <v>0</v>
      </c>
      <c r="L43" s="171">
        <v>0</v>
      </c>
      <c r="M43" s="171">
        <v>0</v>
      </c>
      <c r="N43" s="171">
        <v>0</v>
      </c>
      <c r="O43" s="171">
        <v>0</v>
      </c>
      <c r="P43" s="187">
        <v>1</v>
      </c>
      <c r="Q43" s="200">
        <f t="shared" si="2"/>
        <v>2</v>
      </c>
      <c r="R43" s="203">
        <f t="shared" si="3"/>
        <v>0.13333333333333333</v>
      </c>
    </row>
    <row r="44" spans="1:18" ht="15.75" x14ac:dyDescent="0.25">
      <c r="A44" s="180" t="s">
        <v>45</v>
      </c>
      <c r="B44" s="186">
        <v>1</v>
      </c>
      <c r="C44" s="171">
        <v>1</v>
      </c>
      <c r="D44" s="171">
        <v>0</v>
      </c>
      <c r="E44" s="171">
        <v>1</v>
      </c>
      <c r="F44" s="171">
        <v>0</v>
      </c>
      <c r="G44" s="171">
        <v>0</v>
      </c>
      <c r="H44" s="171">
        <v>0.5</v>
      </c>
      <c r="I44" s="172">
        <v>1</v>
      </c>
      <c r="J44" s="171">
        <v>0.5</v>
      </c>
      <c r="K44" s="171">
        <v>1</v>
      </c>
      <c r="L44" s="171">
        <v>1</v>
      </c>
      <c r="M44" s="171">
        <v>1</v>
      </c>
      <c r="N44" s="171">
        <v>0</v>
      </c>
      <c r="O44" s="171">
        <v>0.5</v>
      </c>
      <c r="P44" s="187">
        <v>1</v>
      </c>
      <c r="Q44" s="200">
        <f t="shared" si="2"/>
        <v>9.5</v>
      </c>
      <c r="R44" s="203">
        <f t="shared" si="3"/>
        <v>0.6333333333333333</v>
      </c>
    </row>
    <row r="45" spans="1:18" ht="15.75" x14ac:dyDescent="0.25">
      <c r="A45" s="180" t="s">
        <v>190</v>
      </c>
      <c r="B45" s="186">
        <v>1</v>
      </c>
      <c r="C45" s="171">
        <v>1</v>
      </c>
      <c r="D45" s="171">
        <v>0</v>
      </c>
      <c r="E45" s="171">
        <v>1</v>
      </c>
      <c r="F45" s="171">
        <v>0</v>
      </c>
      <c r="G45" s="171">
        <v>0.5</v>
      </c>
      <c r="H45" s="171">
        <v>1</v>
      </c>
      <c r="I45" s="172">
        <v>0</v>
      </c>
      <c r="J45" s="171">
        <v>0.5</v>
      </c>
      <c r="K45" s="171">
        <v>0</v>
      </c>
      <c r="L45" s="171">
        <v>1</v>
      </c>
      <c r="M45" s="171">
        <v>0</v>
      </c>
      <c r="N45" s="171">
        <v>0</v>
      </c>
      <c r="O45" s="171">
        <v>1</v>
      </c>
      <c r="P45" s="187">
        <v>1</v>
      </c>
      <c r="Q45" s="200">
        <f t="shared" si="2"/>
        <v>8</v>
      </c>
      <c r="R45" s="203">
        <f t="shared" si="3"/>
        <v>0.53333333333333333</v>
      </c>
    </row>
    <row r="46" spans="1:18" ht="15.75" x14ac:dyDescent="0.25">
      <c r="A46" s="180" t="s">
        <v>85</v>
      </c>
      <c r="B46" s="186">
        <v>1</v>
      </c>
      <c r="C46" s="171">
        <v>1</v>
      </c>
      <c r="D46" s="171">
        <v>1</v>
      </c>
      <c r="E46" s="171">
        <v>1</v>
      </c>
      <c r="F46" s="171">
        <v>0</v>
      </c>
      <c r="G46" s="171">
        <v>0.5</v>
      </c>
      <c r="H46" s="171">
        <v>0</v>
      </c>
      <c r="I46" s="172">
        <v>0</v>
      </c>
      <c r="J46" s="171">
        <v>0</v>
      </c>
      <c r="K46" s="171">
        <v>0</v>
      </c>
      <c r="L46" s="171">
        <v>1</v>
      </c>
      <c r="M46" s="171">
        <v>0</v>
      </c>
      <c r="N46" s="171">
        <v>0</v>
      </c>
      <c r="O46" s="171">
        <v>0</v>
      </c>
      <c r="P46" s="187">
        <v>0</v>
      </c>
      <c r="Q46" s="200">
        <f t="shared" si="2"/>
        <v>5.5</v>
      </c>
      <c r="R46" s="203">
        <f t="shared" si="3"/>
        <v>0.36666666666666664</v>
      </c>
    </row>
    <row r="47" spans="1:18" ht="15.75" x14ac:dyDescent="0.25">
      <c r="A47" s="180" t="s">
        <v>66</v>
      </c>
      <c r="B47" s="186">
        <v>0</v>
      </c>
      <c r="C47" s="171">
        <v>1</v>
      </c>
      <c r="D47" s="171">
        <v>1</v>
      </c>
      <c r="E47" s="171">
        <v>0.5</v>
      </c>
      <c r="F47" s="171">
        <v>0</v>
      </c>
      <c r="G47" s="171">
        <v>0</v>
      </c>
      <c r="H47" s="171">
        <v>0</v>
      </c>
      <c r="I47" s="171">
        <v>1</v>
      </c>
      <c r="J47" s="171">
        <v>0</v>
      </c>
      <c r="K47" s="171">
        <v>0</v>
      </c>
      <c r="L47" s="171">
        <v>1</v>
      </c>
      <c r="M47" s="171">
        <v>0</v>
      </c>
      <c r="N47" s="171">
        <v>0</v>
      </c>
      <c r="O47" s="171">
        <v>0</v>
      </c>
      <c r="P47" s="187">
        <v>0</v>
      </c>
      <c r="Q47" s="200">
        <f t="shared" si="2"/>
        <v>4.5</v>
      </c>
      <c r="R47" s="203">
        <f t="shared" si="3"/>
        <v>0.3</v>
      </c>
    </row>
    <row r="48" spans="1:18" ht="15.75" x14ac:dyDescent="0.25">
      <c r="A48" s="180" t="s">
        <v>46</v>
      </c>
      <c r="B48" s="186">
        <v>1</v>
      </c>
      <c r="C48" s="171">
        <v>1</v>
      </c>
      <c r="D48" s="171">
        <v>1</v>
      </c>
      <c r="E48" s="171">
        <v>0.5</v>
      </c>
      <c r="F48" s="173">
        <v>0</v>
      </c>
      <c r="G48" s="171">
        <v>1</v>
      </c>
      <c r="H48" s="171">
        <v>0</v>
      </c>
      <c r="I48" s="172">
        <v>1</v>
      </c>
      <c r="J48" s="172">
        <v>1</v>
      </c>
      <c r="K48" s="171">
        <v>0</v>
      </c>
      <c r="L48" s="171">
        <v>0.5</v>
      </c>
      <c r="M48" s="171">
        <v>1</v>
      </c>
      <c r="N48" s="171">
        <v>0</v>
      </c>
      <c r="O48" s="173">
        <v>0</v>
      </c>
      <c r="P48" s="187">
        <v>1</v>
      </c>
      <c r="Q48" s="200">
        <f t="shared" si="2"/>
        <v>9</v>
      </c>
      <c r="R48" s="203">
        <f t="shared" si="3"/>
        <v>0.6</v>
      </c>
    </row>
    <row r="49" spans="1:18" ht="15.75" x14ac:dyDescent="0.25">
      <c r="A49" s="180" t="s">
        <v>191</v>
      </c>
      <c r="B49" s="186">
        <v>1</v>
      </c>
      <c r="C49" s="171">
        <v>1</v>
      </c>
      <c r="D49" s="171">
        <v>0</v>
      </c>
      <c r="E49" s="171">
        <v>1</v>
      </c>
      <c r="F49" s="171">
        <v>1</v>
      </c>
      <c r="G49" s="171">
        <v>1</v>
      </c>
      <c r="H49" s="171">
        <v>1</v>
      </c>
      <c r="I49" s="172">
        <v>1</v>
      </c>
      <c r="J49" s="171">
        <v>0.5</v>
      </c>
      <c r="K49" s="171">
        <v>1</v>
      </c>
      <c r="L49" s="171">
        <v>1</v>
      </c>
      <c r="M49" s="171">
        <v>1</v>
      </c>
      <c r="N49" s="171">
        <v>1</v>
      </c>
      <c r="O49" s="171">
        <v>1</v>
      </c>
      <c r="P49" s="187">
        <v>0</v>
      </c>
      <c r="Q49" s="200">
        <f t="shared" si="2"/>
        <v>12.5</v>
      </c>
      <c r="R49" s="203">
        <f t="shared" si="3"/>
        <v>0.83333333333333337</v>
      </c>
    </row>
    <row r="50" spans="1:18" ht="15.75" x14ac:dyDescent="0.25">
      <c r="A50" s="180" t="s">
        <v>86</v>
      </c>
      <c r="B50" s="186">
        <v>0</v>
      </c>
      <c r="C50" s="171">
        <v>1</v>
      </c>
      <c r="D50" s="171">
        <v>0</v>
      </c>
      <c r="E50" s="171">
        <v>1</v>
      </c>
      <c r="F50" s="171">
        <v>0</v>
      </c>
      <c r="G50" s="171">
        <v>0</v>
      </c>
      <c r="H50" s="171">
        <v>0</v>
      </c>
      <c r="I50" s="172">
        <v>0</v>
      </c>
      <c r="J50" s="171">
        <v>0</v>
      </c>
      <c r="K50" s="171">
        <v>0</v>
      </c>
      <c r="L50" s="171">
        <v>1</v>
      </c>
      <c r="M50" s="171">
        <v>1</v>
      </c>
      <c r="N50" s="171">
        <v>0</v>
      </c>
      <c r="O50" s="171">
        <v>0</v>
      </c>
      <c r="P50" s="187">
        <v>0</v>
      </c>
      <c r="Q50" s="200">
        <f t="shared" si="2"/>
        <v>4</v>
      </c>
      <c r="R50" s="203">
        <f t="shared" si="3"/>
        <v>0.26666666666666666</v>
      </c>
    </row>
    <row r="51" spans="1:18" ht="15.75" x14ac:dyDescent="0.25">
      <c r="A51" s="180" t="s">
        <v>104</v>
      </c>
      <c r="B51" s="186">
        <v>0</v>
      </c>
      <c r="C51" s="171">
        <v>1</v>
      </c>
      <c r="D51" s="171">
        <v>0</v>
      </c>
      <c r="E51" s="171">
        <v>0</v>
      </c>
      <c r="F51" s="171">
        <v>0</v>
      </c>
      <c r="G51" s="171">
        <v>0</v>
      </c>
      <c r="H51" s="171">
        <v>0</v>
      </c>
      <c r="I51" s="172">
        <v>0</v>
      </c>
      <c r="J51" s="171">
        <v>0</v>
      </c>
      <c r="K51" s="171">
        <v>0</v>
      </c>
      <c r="L51" s="171">
        <v>0</v>
      </c>
      <c r="M51" s="171">
        <v>0</v>
      </c>
      <c r="N51" s="171">
        <v>0</v>
      </c>
      <c r="O51" s="171">
        <v>0</v>
      </c>
      <c r="P51" s="187">
        <v>0</v>
      </c>
      <c r="Q51" s="200">
        <f t="shared" si="2"/>
        <v>1</v>
      </c>
      <c r="R51" s="203">
        <f t="shared" si="3"/>
        <v>6.6666666666666666E-2</v>
      </c>
    </row>
    <row r="52" spans="1:18" ht="15.75" x14ac:dyDescent="0.25">
      <c r="A52" s="180" t="s">
        <v>192</v>
      </c>
      <c r="B52" s="186">
        <v>0</v>
      </c>
      <c r="C52" s="171">
        <v>1</v>
      </c>
      <c r="D52" s="171">
        <v>0</v>
      </c>
      <c r="E52" s="171">
        <v>0</v>
      </c>
      <c r="F52" s="171">
        <v>0</v>
      </c>
      <c r="G52" s="171">
        <v>0</v>
      </c>
      <c r="H52" s="171">
        <v>0</v>
      </c>
      <c r="I52" s="172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87">
        <v>0</v>
      </c>
      <c r="Q52" s="200">
        <f t="shared" si="2"/>
        <v>1</v>
      </c>
      <c r="R52" s="203">
        <f t="shared" si="3"/>
        <v>6.6666666666666666E-2</v>
      </c>
    </row>
    <row r="53" spans="1:18" ht="15.75" x14ac:dyDescent="0.25">
      <c r="A53" s="180" t="s">
        <v>76</v>
      </c>
      <c r="B53" s="186">
        <v>1</v>
      </c>
      <c r="C53" s="171">
        <v>1</v>
      </c>
      <c r="D53" s="171">
        <v>0</v>
      </c>
      <c r="E53" s="171">
        <v>1</v>
      </c>
      <c r="F53" s="171">
        <v>0</v>
      </c>
      <c r="G53" s="171">
        <v>0</v>
      </c>
      <c r="H53" s="171">
        <v>0</v>
      </c>
      <c r="I53" s="172">
        <v>0.5</v>
      </c>
      <c r="J53" s="171">
        <v>0.5</v>
      </c>
      <c r="K53" s="171">
        <v>0</v>
      </c>
      <c r="L53" s="171">
        <v>1</v>
      </c>
      <c r="M53" s="171">
        <v>0</v>
      </c>
      <c r="N53" s="171">
        <v>0</v>
      </c>
      <c r="O53" s="171">
        <v>0</v>
      </c>
      <c r="P53" s="187">
        <v>0</v>
      </c>
      <c r="Q53" s="200">
        <f t="shared" si="2"/>
        <v>5</v>
      </c>
      <c r="R53" s="203">
        <f t="shared" si="3"/>
        <v>0.33333333333333331</v>
      </c>
    </row>
    <row r="54" spans="1:18" ht="15.75" x14ac:dyDescent="0.25">
      <c r="A54" s="180" t="s">
        <v>193</v>
      </c>
      <c r="B54" s="186">
        <v>1</v>
      </c>
      <c r="C54" s="171">
        <v>1</v>
      </c>
      <c r="D54" s="171">
        <v>1</v>
      </c>
      <c r="E54" s="171">
        <v>1</v>
      </c>
      <c r="F54" s="171">
        <v>1</v>
      </c>
      <c r="G54" s="171">
        <v>1</v>
      </c>
      <c r="H54" s="171">
        <v>1</v>
      </c>
      <c r="I54" s="172">
        <v>1</v>
      </c>
      <c r="J54" s="171">
        <v>1</v>
      </c>
      <c r="K54" s="171">
        <v>1</v>
      </c>
      <c r="L54" s="171">
        <v>1</v>
      </c>
      <c r="M54" s="171">
        <v>1</v>
      </c>
      <c r="N54" s="173">
        <v>1</v>
      </c>
      <c r="O54" s="171">
        <v>1</v>
      </c>
      <c r="P54" s="187">
        <v>1</v>
      </c>
      <c r="Q54" s="200">
        <f t="shared" si="2"/>
        <v>15</v>
      </c>
      <c r="R54" s="203">
        <f t="shared" si="3"/>
        <v>1</v>
      </c>
    </row>
    <row r="55" spans="1:18" ht="15.75" x14ac:dyDescent="0.25">
      <c r="A55" s="180" t="s">
        <v>36</v>
      </c>
      <c r="B55" s="186">
        <v>1</v>
      </c>
      <c r="C55" s="171">
        <v>1</v>
      </c>
      <c r="D55" s="171">
        <v>1</v>
      </c>
      <c r="E55" s="171">
        <v>1</v>
      </c>
      <c r="F55" s="171">
        <v>1</v>
      </c>
      <c r="G55" s="171">
        <v>1</v>
      </c>
      <c r="H55" s="171">
        <v>0.5</v>
      </c>
      <c r="I55" s="172">
        <v>0.5</v>
      </c>
      <c r="J55" s="171">
        <v>0.5</v>
      </c>
      <c r="K55" s="171">
        <v>0</v>
      </c>
      <c r="L55" s="171">
        <v>0.5</v>
      </c>
      <c r="M55" s="171">
        <v>1</v>
      </c>
      <c r="N55" s="171">
        <v>0</v>
      </c>
      <c r="O55" s="171">
        <v>0.5</v>
      </c>
      <c r="P55" s="187">
        <v>1</v>
      </c>
      <c r="Q55" s="200">
        <f t="shared" si="2"/>
        <v>10.5</v>
      </c>
      <c r="R55" s="203">
        <f t="shared" si="3"/>
        <v>0.7</v>
      </c>
    </row>
    <row r="56" spans="1:18" ht="15.75" x14ac:dyDescent="0.25">
      <c r="A56" s="180" t="s">
        <v>89</v>
      </c>
      <c r="B56" s="186">
        <v>1</v>
      </c>
      <c r="C56" s="171">
        <v>1</v>
      </c>
      <c r="D56" s="171">
        <v>0</v>
      </c>
      <c r="E56" s="171">
        <v>1</v>
      </c>
      <c r="F56" s="173">
        <v>1</v>
      </c>
      <c r="G56" s="171">
        <v>0.5</v>
      </c>
      <c r="H56" s="171">
        <v>0</v>
      </c>
      <c r="I56" s="172">
        <v>1</v>
      </c>
      <c r="J56" s="171">
        <v>0.5</v>
      </c>
      <c r="K56" s="171">
        <v>0</v>
      </c>
      <c r="L56" s="171">
        <v>0</v>
      </c>
      <c r="M56" s="171">
        <v>0</v>
      </c>
      <c r="N56" s="171">
        <v>0</v>
      </c>
      <c r="O56" s="173">
        <v>0.5</v>
      </c>
      <c r="P56" s="187">
        <v>1</v>
      </c>
      <c r="Q56" s="200">
        <f t="shared" si="2"/>
        <v>7.5</v>
      </c>
      <c r="R56" s="203">
        <f t="shared" si="3"/>
        <v>0.5</v>
      </c>
    </row>
    <row r="57" spans="1:18" ht="15.75" x14ac:dyDescent="0.25">
      <c r="A57" s="180" t="s">
        <v>32</v>
      </c>
      <c r="B57" s="186">
        <v>1</v>
      </c>
      <c r="C57" s="171">
        <v>1</v>
      </c>
      <c r="D57" s="171">
        <v>1</v>
      </c>
      <c r="E57" s="171">
        <v>1</v>
      </c>
      <c r="F57" s="171">
        <v>1</v>
      </c>
      <c r="G57" s="171">
        <v>1</v>
      </c>
      <c r="H57" s="171">
        <v>0.5</v>
      </c>
      <c r="I57" s="172">
        <v>1</v>
      </c>
      <c r="J57" s="171">
        <v>0.5</v>
      </c>
      <c r="K57" s="171">
        <v>0</v>
      </c>
      <c r="L57" s="171">
        <v>1</v>
      </c>
      <c r="M57" s="171">
        <v>1</v>
      </c>
      <c r="N57" s="171">
        <v>1</v>
      </c>
      <c r="O57" s="171">
        <v>1</v>
      </c>
      <c r="P57" s="187">
        <v>1</v>
      </c>
      <c r="Q57" s="200">
        <f t="shared" si="2"/>
        <v>13</v>
      </c>
      <c r="R57" s="203">
        <f t="shared" si="3"/>
        <v>0.8666666666666667</v>
      </c>
    </row>
    <row r="58" spans="1:18" ht="15.75" x14ac:dyDescent="0.25">
      <c r="A58" s="180" t="s">
        <v>71</v>
      </c>
      <c r="B58" s="186">
        <v>1</v>
      </c>
      <c r="C58" s="171">
        <v>1</v>
      </c>
      <c r="D58" s="171">
        <v>1</v>
      </c>
      <c r="E58" s="171">
        <v>0.5</v>
      </c>
      <c r="F58" s="171">
        <v>0</v>
      </c>
      <c r="G58" s="171">
        <v>0.5</v>
      </c>
      <c r="H58" s="171">
        <v>0.5</v>
      </c>
      <c r="I58" s="172">
        <v>0</v>
      </c>
      <c r="J58" s="171">
        <v>0</v>
      </c>
      <c r="K58" s="173">
        <v>0</v>
      </c>
      <c r="L58" s="171">
        <v>1</v>
      </c>
      <c r="M58" s="171">
        <v>0</v>
      </c>
      <c r="N58" s="171">
        <v>0</v>
      </c>
      <c r="O58" s="171">
        <v>0</v>
      </c>
      <c r="P58" s="187">
        <v>0</v>
      </c>
      <c r="Q58" s="200">
        <f t="shared" si="2"/>
        <v>5.5</v>
      </c>
      <c r="R58" s="203">
        <f t="shared" si="3"/>
        <v>0.36666666666666664</v>
      </c>
    </row>
    <row r="59" spans="1:18" ht="15.75" x14ac:dyDescent="0.25">
      <c r="A59" s="180" t="s">
        <v>92</v>
      </c>
      <c r="B59" s="186">
        <v>0</v>
      </c>
      <c r="C59" s="171">
        <v>0</v>
      </c>
      <c r="D59" s="171">
        <v>0</v>
      </c>
      <c r="E59" s="171">
        <v>0</v>
      </c>
      <c r="F59" s="171">
        <v>0</v>
      </c>
      <c r="G59" s="171">
        <v>0.5</v>
      </c>
      <c r="H59" s="171">
        <v>0</v>
      </c>
      <c r="I59" s="172">
        <v>0</v>
      </c>
      <c r="J59" s="171">
        <v>0</v>
      </c>
      <c r="K59" s="171">
        <v>0</v>
      </c>
      <c r="L59" s="171">
        <v>1</v>
      </c>
      <c r="M59" s="171">
        <v>0</v>
      </c>
      <c r="N59" s="171">
        <v>0</v>
      </c>
      <c r="O59" s="171">
        <v>0</v>
      </c>
      <c r="P59" s="187">
        <v>0</v>
      </c>
      <c r="Q59" s="200">
        <f t="shared" si="2"/>
        <v>1.5</v>
      </c>
      <c r="R59" s="203">
        <f t="shared" si="3"/>
        <v>0.1</v>
      </c>
    </row>
    <row r="60" spans="1:18" ht="15.75" x14ac:dyDescent="0.25">
      <c r="A60" s="180" t="s">
        <v>93</v>
      </c>
      <c r="B60" s="186">
        <v>0</v>
      </c>
      <c r="C60" s="171">
        <v>1</v>
      </c>
      <c r="D60" s="171">
        <v>0</v>
      </c>
      <c r="E60" s="171">
        <v>0</v>
      </c>
      <c r="F60" s="171">
        <v>0</v>
      </c>
      <c r="G60" s="171">
        <v>0</v>
      </c>
      <c r="H60" s="171">
        <v>0</v>
      </c>
      <c r="I60" s="172">
        <v>0</v>
      </c>
      <c r="J60" s="171">
        <v>0</v>
      </c>
      <c r="K60" s="171">
        <v>0</v>
      </c>
      <c r="L60" s="171">
        <v>1</v>
      </c>
      <c r="M60" s="171">
        <v>0</v>
      </c>
      <c r="N60" s="171">
        <v>0</v>
      </c>
      <c r="O60" s="171">
        <v>0</v>
      </c>
      <c r="P60" s="187">
        <v>0</v>
      </c>
      <c r="Q60" s="200">
        <f t="shared" si="2"/>
        <v>2</v>
      </c>
      <c r="R60" s="203">
        <f t="shared" si="3"/>
        <v>0.13333333333333333</v>
      </c>
    </row>
    <row r="61" spans="1:18" ht="15.75" x14ac:dyDescent="0.25">
      <c r="A61" s="180" t="s">
        <v>88</v>
      </c>
      <c r="B61" s="186">
        <v>0</v>
      </c>
      <c r="C61" s="171">
        <v>1</v>
      </c>
      <c r="D61" s="171">
        <v>0</v>
      </c>
      <c r="E61" s="171">
        <v>1</v>
      </c>
      <c r="F61" s="171">
        <v>0</v>
      </c>
      <c r="G61" s="171">
        <v>0</v>
      </c>
      <c r="H61" s="171">
        <v>0</v>
      </c>
      <c r="I61" s="172">
        <v>0</v>
      </c>
      <c r="J61" s="171">
        <v>0</v>
      </c>
      <c r="K61" s="171">
        <v>0</v>
      </c>
      <c r="L61" s="171">
        <v>0.5</v>
      </c>
      <c r="M61" s="171">
        <v>0</v>
      </c>
      <c r="N61" s="171">
        <v>0</v>
      </c>
      <c r="O61" s="171">
        <v>0</v>
      </c>
      <c r="P61" s="187">
        <v>0</v>
      </c>
      <c r="Q61" s="200">
        <f t="shared" si="2"/>
        <v>2.5</v>
      </c>
      <c r="R61" s="203">
        <f t="shared" si="3"/>
        <v>0.16666666666666666</v>
      </c>
    </row>
    <row r="62" spans="1:18" ht="15.75" x14ac:dyDescent="0.25">
      <c r="A62" s="180" t="s">
        <v>194</v>
      </c>
      <c r="B62" s="186">
        <v>0</v>
      </c>
      <c r="C62" s="171">
        <v>0</v>
      </c>
      <c r="D62" s="171">
        <v>0</v>
      </c>
      <c r="E62" s="171">
        <v>0</v>
      </c>
      <c r="F62" s="171">
        <v>0</v>
      </c>
      <c r="G62" s="171">
        <v>0</v>
      </c>
      <c r="H62" s="171">
        <v>0</v>
      </c>
      <c r="I62" s="172">
        <v>0</v>
      </c>
      <c r="J62" s="171">
        <v>0</v>
      </c>
      <c r="K62" s="171">
        <v>0</v>
      </c>
      <c r="L62" s="171">
        <v>0</v>
      </c>
      <c r="M62" s="171">
        <v>0</v>
      </c>
      <c r="N62" s="171">
        <v>0</v>
      </c>
      <c r="O62" s="171">
        <v>0</v>
      </c>
      <c r="P62" s="187">
        <v>0</v>
      </c>
      <c r="Q62" s="200">
        <f t="shared" si="2"/>
        <v>0</v>
      </c>
      <c r="R62" s="203">
        <f t="shared" si="3"/>
        <v>0</v>
      </c>
    </row>
    <row r="63" spans="1:18" ht="15.75" x14ac:dyDescent="0.25">
      <c r="A63" s="180" t="s">
        <v>133</v>
      </c>
      <c r="B63" s="186">
        <v>1</v>
      </c>
      <c r="C63" s="171">
        <v>1</v>
      </c>
      <c r="D63" s="171">
        <v>0</v>
      </c>
      <c r="E63" s="171">
        <v>0</v>
      </c>
      <c r="F63" s="171">
        <v>0</v>
      </c>
      <c r="G63" s="171">
        <v>0</v>
      </c>
      <c r="H63" s="171">
        <v>0</v>
      </c>
      <c r="I63" s="172">
        <v>0</v>
      </c>
      <c r="J63" s="171">
        <v>0</v>
      </c>
      <c r="K63" s="171">
        <v>0</v>
      </c>
      <c r="L63" s="171">
        <v>1</v>
      </c>
      <c r="M63" s="171">
        <v>0</v>
      </c>
      <c r="N63" s="171">
        <v>0</v>
      </c>
      <c r="O63" s="171">
        <v>0</v>
      </c>
      <c r="P63" s="187">
        <v>0</v>
      </c>
      <c r="Q63" s="200">
        <f t="shared" si="2"/>
        <v>3</v>
      </c>
      <c r="R63" s="203">
        <f t="shared" si="3"/>
        <v>0.2</v>
      </c>
    </row>
    <row r="64" spans="1:18" ht="15.75" x14ac:dyDescent="0.25">
      <c r="A64" s="180" t="s">
        <v>136</v>
      </c>
      <c r="B64" s="186">
        <v>0</v>
      </c>
      <c r="C64" s="171">
        <v>1</v>
      </c>
      <c r="D64" s="171">
        <v>0</v>
      </c>
      <c r="E64" s="171">
        <v>0.5</v>
      </c>
      <c r="F64" s="171">
        <v>0</v>
      </c>
      <c r="G64" s="171">
        <v>0</v>
      </c>
      <c r="H64" s="171">
        <v>0</v>
      </c>
      <c r="I64" s="171">
        <v>0</v>
      </c>
      <c r="J64" s="171">
        <v>0</v>
      </c>
      <c r="K64" s="171">
        <v>0</v>
      </c>
      <c r="L64" s="171">
        <v>1</v>
      </c>
      <c r="M64" s="171">
        <v>0</v>
      </c>
      <c r="N64" s="171">
        <v>0</v>
      </c>
      <c r="O64" s="171">
        <v>0</v>
      </c>
      <c r="P64" s="187">
        <v>0</v>
      </c>
      <c r="Q64" s="200">
        <f t="shared" si="2"/>
        <v>2.5</v>
      </c>
      <c r="R64" s="203">
        <f t="shared" si="3"/>
        <v>0.16666666666666666</v>
      </c>
    </row>
    <row r="65" spans="1:18" ht="15.75" x14ac:dyDescent="0.25">
      <c r="A65" s="180" t="s">
        <v>137</v>
      </c>
      <c r="B65" s="186">
        <v>0</v>
      </c>
      <c r="C65" s="171">
        <v>1</v>
      </c>
      <c r="D65" s="171">
        <v>0</v>
      </c>
      <c r="E65" s="171">
        <v>0</v>
      </c>
      <c r="F65" s="171">
        <v>0</v>
      </c>
      <c r="G65" s="171">
        <v>0</v>
      </c>
      <c r="H65" s="171">
        <v>0</v>
      </c>
      <c r="I65" s="172">
        <v>0</v>
      </c>
      <c r="J65" s="171">
        <v>0</v>
      </c>
      <c r="K65" s="171">
        <v>0</v>
      </c>
      <c r="L65" s="171">
        <v>1</v>
      </c>
      <c r="M65" s="171">
        <v>0</v>
      </c>
      <c r="N65" s="171">
        <v>0</v>
      </c>
      <c r="O65" s="171">
        <v>0</v>
      </c>
      <c r="P65" s="187">
        <v>0</v>
      </c>
      <c r="Q65" s="200">
        <f t="shared" si="2"/>
        <v>2</v>
      </c>
      <c r="R65" s="203">
        <f t="shared" si="3"/>
        <v>0.13333333333333333</v>
      </c>
    </row>
    <row r="66" spans="1:18" ht="15.75" x14ac:dyDescent="0.25">
      <c r="A66" s="180" t="s">
        <v>115</v>
      </c>
      <c r="B66" s="186">
        <v>0</v>
      </c>
      <c r="C66" s="171">
        <v>1</v>
      </c>
      <c r="D66" s="171">
        <v>0</v>
      </c>
      <c r="E66" s="171">
        <v>0</v>
      </c>
      <c r="F66" s="171">
        <v>0</v>
      </c>
      <c r="G66" s="171">
        <v>0</v>
      </c>
      <c r="H66" s="171">
        <v>0</v>
      </c>
      <c r="I66" s="172">
        <v>0</v>
      </c>
      <c r="J66" s="171">
        <v>0</v>
      </c>
      <c r="K66" s="171">
        <v>0</v>
      </c>
      <c r="L66" s="171">
        <v>1</v>
      </c>
      <c r="M66" s="171">
        <v>0</v>
      </c>
      <c r="N66" s="171">
        <v>1</v>
      </c>
      <c r="O66" s="171">
        <v>0</v>
      </c>
      <c r="P66" s="187">
        <v>0</v>
      </c>
      <c r="Q66" s="200">
        <f t="shared" si="2"/>
        <v>3</v>
      </c>
      <c r="R66" s="203">
        <f t="shared" si="3"/>
        <v>0.2</v>
      </c>
    </row>
    <row r="67" spans="1:18" ht="15.75" x14ac:dyDescent="0.25">
      <c r="A67" s="180" t="s">
        <v>195</v>
      </c>
      <c r="B67" s="186">
        <v>0</v>
      </c>
      <c r="C67" s="171">
        <v>1</v>
      </c>
      <c r="D67" s="171">
        <v>0</v>
      </c>
      <c r="E67" s="171">
        <v>1</v>
      </c>
      <c r="F67" s="171">
        <v>0</v>
      </c>
      <c r="G67" s="171">
        <v>0</v>
      </c>
      <c r="H67" s="171">
        <v>0</v>
      </c>
      <c r="I67" s="172">
        <v>0</v>
      </c>
      <c r="J67" s="171">
        <v>0</v>
      </c>
      <c r="K67" s="171">
        <v>0</v>
      </c>
      <c r="L67" s="171">
        <v>0</v>
      </c>
      <c r="M67" s="171">
        <v>0</v>
      </c>
      <c r="N67" s="171">
        <v>0</v>
      </c>
      <c r="O67" s="171">
        <v>0</v>
      </c>
      <c r="P67" s="187">
        <v>0</v>
      </c>
      <c r="Q67" s="200">
        <f t="shared" si="2"/>
        <v>2</v>
      </c>
      <c r="R67" s="203">
        <f t="shared" si="3"/>
        <v>0.13333333333333333</v>
      </c>
    </row>
    <row r="68" spans="1:18" ht="15.75" x14ac:dyDescent="0.25">
      <c r="A68" s="180" t="s">
        <v>80</v>
      </c>
      <c r="B68" s="186">
        <v>1</v>
      </c>
      <c r="C68" s="171">
        <v>1</v>
      </c>
      <c r="D68" s="171">
        <v>0</v>
      </c>
      <c r="E68" s="171">
        <v>0</v>
      </c>
      <c r="F68" s="171">
        <v>0</v>
      </c>
      <c r="G68" s="171">
        <v>1</v>
      </c>
      <c r="H68" s="171">
        <v>0</v>
      </c>
      <c r="I68" s="171">
        <v>0</v>
      </c>
      <c r="J68" s="171">
        <v>0</v>
      </c>
      <c r="K68" s="171">
        <v>0</v>
      </c>
      <c r="L68" s="171">
        <v>0</v>
      </c>
      <c r="M68" s="171">
        <v>0</v>
      </c>
      <c r="N68" s="171">
        <v>0</v>
      </c>
      <c r="O68" s="171">
        <v>0</v>
      </c>
      <c r="P68" s="187">
        <v>1</v>
      </c>
      <c r="Q68" s="200">
        <f t="shared" ref="Q68:Q99" si="4">SUM(B68:P68)</f>
        <v>4</v>
      </c>
      <c r="R68" s="203">
        <f t="shared" ref="R68:R103" si="5">AVERAGE(B68:P68)</f>
        <v>0.26666666666666666</v>
      </c>
    </row>
    <row r="69" spans="1:18" ht="15.75" x14ac:dyDescent="0.25">
      <c r="A69" s="180" t="s">
        <v>196</v>
      </c>
      <c r="B69" s="186">
        <v>0</v>
      </c>
      <c r="C69" s="171">
        <v>1</v>
      </c>
      <c r="D69" s="171">
        <v>1</v>
      </c>
      <c r="E69" s="171">
        <v>1</v>
      </c>
      <c r="F69" s="171">
        <v>0</v>
      </c>
      <c r="G69" s="171">
        <v>0</v>
      </c>
      <c r="H69" s="171">
        <v>0.5</v>
      </c>
      <c r="I69" s="172">
        <v>0</v>
      </c>
      <c r="J69" s="171">
        <v>0</v>
      </c>
      <c r="K69" s="171">
        <v>0</v>
      </c>
      <c r="L69" s="171">
        <v>1</v>
      </c>
      <c r="M69" s="171">
        <v>1</v>
      </c>
      <c r="N69" s="171">
        <v>0</v>
      </c>
      <c r="O69" s="171">
        <v>0</v>
      </c>
      <c r="P69" s="187">
        <v>0</v>
      </c>
      <c r="Q69" s="200">
        <f t="shared" si="4"/>
        <v>5.5</v>
      </c>
      <c r="R69" s="203">
        <f t="shared" si="5"/>
        <v>0.36666666666666664</v>
      </c>
    </row>
    <row r="70" spans="1:18" ht="15.75" x14ac:dyDescent="0.25">
      <c r="A70" s="180" t="s">
        <v>96</v>
      </c>
      <c r="B70" s="186">
        <v>1</v>
      </c>
      <c r="C70" s="171">
        <v>1</v>
      </c>
      <c r="D70" s="171">
        <v>0</v>
      </c>
      <c r="E70" s="171">
        <v>0</v>
      </c>
      <c r="F70" s="171">
        <v>0</v>
      </c>
      <c r="G70" s="171">
        <v>0.5</v>
      </c>
      <c r="H70" s="171">
        <v>0</v>
      </c>
      <c r="I70" s="172">
        <v>0</v>
      </c>
      <c r="J70" s="171">
        <v>0</v>
      </c>
      <c r="K70" s="171">
        <v>0</v>
      </c>
      <c r="L70" s="171">
        <v>0</v>
      </c>
      <c r="M70" s="171">
        <v>0</v>
      </c>
      <c r="N70" s="171">
        <v>0</v>
      </c>
      <c r="O70" s="171">
        <v>0</v>
      </c>
      <c r="P70" s="187">
        <v>0</v>
      </c>
      <c r="Q70" s="200">
        <f t="shared" si="4"/>
        <v>2.5</v>
      </c>
      <c r="R70" s="203">
        <f t="shared" si="5"/>
        <v>0.16666666666666666</v>
      </c>
    </row>
    <row r="71" spans="1:18" ht="15.75" x14ac:dyDescent="0.25">
      <c r="A71" s="180" t="s">
        <v>25</v>
      </c>
      <c r="B71" s="186">
        <v>1</v>
      </c>
      <c r="C71" s="171">
        <v>1</v>
      </c>
      <c r="D71" s="171">
        <v>1</v>
      </c>
      <c r="E71" s="171">
        <v>1</v>
      </c>
      <c r="F71" s="171">
        <v>1</v>
      </c>
      <c r="G71" s="171">
        <v>1</v>
      </c>
      <c r="H71" s="171">
        <v>0.5</v>
      </c>
      <c r="I71" s="172">
        <v>1</v>
      </c>
      <c r="J71" s="171">
        <v>1</v>
      </c>
      <c r="K71" s="171">
        <v>1</v>
      </c>
      <c r="L71" s="171">
        <v>1</v>
      </c>
      <c r="M71" s="171">
        <v>1</v>
      </c>
      <c r="N71" s="171">
        <v>1</v>
      </c>
      <c r="O71" s="171">
        <v>1</v>
      </c>
      <c r="P71" s="187">
        <v>1</v>
      </c>
      <c r="Q71" s="200">
        <f t="shared" si="4"/>
        <v>14.5</v>
      </c>
      <c r="R71" s="203">
        <f t="shared" si="5"/>
        <v>0.96666666666666667</v>
      </c>
    </row>
    <row r="72" spans="1:18" ht="15.75" x14ac:dyDescent="0.25">
      <c r="A72" s="180" t="s">
        <v>106</v>
      </c>
      <c r="B72" s="186">
        <v>0</v>
      </c>
      <c r="C72" s="171">
        <v>1</v>
      </c>
      <c r="D72" s="171">
        <v>0</v>
      </c>
      <c r="E72" s="171">
        <v>0</v>
      </c>
      <c r="F72" s="171">
        <v>0</v>
      </c>
      <c r="G72" s="171">
        <v>0</v>
      </c>
      <c r="H72" s="171">
        <v>0</v>
      </c>
      <c r="I72" s="172">
        <v>0</v>
      </c>
      <c r="J72" s="171">
        <v>0</v>
      </c>
      <c r="K72" s="171">
        <v>0</v>
      </c>
      <c r="L72" s="171">
        <v>1</v>
      </c>
      <c r="M72" s="171">
        <v>0</v>
      </c>
      <c r="N72" s="171">
        <v>0</v>
      </c>
      <c r="O72" s="171">
        <v>0</v>
      </c>
      <c r="P72" s="187">
        <v>0</v>
      </c>
      <c r="Q72" s="200">
        <f t="shared" si="4"/>
        <v>2</v>
      </c>
      <c r="R72" s="203">
        <f t="shared" si="5"/>
        <v>0.13333333333333333</v>
      </c>
    </row>
    <row r="73" spans="1:18" ht="15.75" x14ac:dyDescent="0.25">
      <c r="A73" s="180" t="s">
        <v>147</v>
      </c>
      <c r="B73" s="186">
        <v>0</v>
      </c>
      <c r="C73" s="171">
        <v>0</v>
      </c>
      <c r="D73" s="171">
        <v>0</v>
      </c>
      <c r="E73" s="171">
        <v>0</v>
      </c>
      <c r="F73" s="171">
        <v>0</v>
      </c>
      <c r="G73" s="171">
        <v>0</v>
      </c>
      <c r="H73" s="171">
        <v>0</v>
      </c>
      <c r="I73" s="171">
        <v>0</v>
      </c>
      <c r="J73" s="171">
        <v>0</v>
      </c>
      <c r="K73" s="171">
        <v>0</v>
      </c>
      <c r="L73" s="171">
        <v>0</v>
      </c>
      <c r="M73" s="171">
        <v>0</v>
      </c>
      <c r="N73" s="171">
        <v>0</v>
      </c>
      <c r="O73" s="171">
        <v>0</v>
      </c>
      <c r="P73" s="187">
        <v>0</v>
      </c>
      <c r="Q73" s="200">
        <f t="shared" si="4"/>
        <v>0</v>
      </c>
      <c r="R73" s="203">
        <f t="shared" si="5"/>
        <v>0</v>
      </c>
    </row>
    <row r="74" spans="1:18" ht="15.75" x14ac:dyDescent="0.25">
      <c r="A74" s="180" t="s">
        <v>42</v>
      </c>
      <c r="B74" s="186">
        <v>1</v>
      </c>
      <c r="C74" s="171">
        <v>1</v>
      </c>
      <c r="D74" s="171">
        <v>0</v>
      </c>
      <c r="E74" s="172">
        <v>1</v>
      </c>
      <c r="F74" s="171">
        <v>1</v>
      </c>
      <c r="G74" s="171">
        <v>1</v>
      </c>
      <c r="H74" s="171">
        <v>0</v>
      </c>
      <c r="I74" s="172">
        <v>1</v>
      </c>
      <c r="J74" s="171">
        <v>0.5</v>
      </c>
      <c r="K74" s="171">
        <v>1</v>
      </c>
      <c r="L74" s="171">
        <v>1</v>
      </c>
      <c r="M74" s="171">
        <v>1</v>
      </c>
      <c r="N74" s="171">
        <v>1</v>
      </c>
      <c r="O74" s="171">
        <v>1</v>
      </c>
      <c r="P74" s="187">
        <v>1</v>
      </c>
      <c r="Q74" s="200">
        <f t="shared" si="4"/>
        <v>12.5</v>
      </c>
      <c r="R74" s="203">
        <f t="shared" si="5"/>
        <v>0.83333333333333337</v>
      </c>
    </row>
    <row r="75" spans="1:18" ht="15.75" x14ac:dyDescent="0.25">
      <c r="A75" s="180" t="s">
        <v>97</v>
      </c>
      <c r="B75" s="186">
        <v>0</v>
      </c>
      <c r="C75" s="171">
        <v>1</v>
      </c>
      <c r="D75" s="171">
        <v>0</v>
      </c>
      <c r="E75" s="171">
        <v>1</v>
      </c>
      <c r="F75" s="171">
        <v>0</v>
      </c>
      <c r="G75" s="171">
        <v>0.5</v>
      </c>
      <c r="H75" s="171">
        <v>0.5</v>
      </c>
      <c r="I75" s="172">
        <v>0</v>
      </c>
      <c r="J75" s="171">
        <v>0</v>
      </c>
      <c r="K75" s="171">
        <v>0</v>
      </c>
      <c r="L75" s="171">
        <v>0</v>
      </c>
      <c r="M75" s="171">
        <v>0</v>
      </c>
      <c r="N75" s="171">
        <v>0</v>
      </c>
      <c r="O75" s="171">
        <v>0</v>
      </c>
      <c r="P75" s="187">
        <v>0</v>
      </c>
      <c r="Q75" s="200">
        <f t="shared" si="4"/>
        <v>3</v>
      </c>
      <c r="R75" s="203">
        <f t="shared" si="5"/>
        <v>0.2</v>
      </c>
    </row>
    <row r="76" spans="1:18" ht="15.75" x14ac:dyDescent="0.25">
      <c r="A76" s="180" t="s">
        <v>197</v>
      </c>
      <c r="B76" s="186">
        <v>0</v>
      </c>
      <c r="C76" s="171">
        <v>1</v>
      </c>
      <c r="D76" s="171">
        <v>0</v>
      </c>
      <c r="E76" s="171">
        <v>1</v>
      </c>
      <c r="F76" s="171">
        <v>0</v>
      </c>
      <c r="G76" s="171">
        <v>0.5</v>
      </c>
      <c r="H76" s="171">
        <v>0.5</v>
      </c>
      <c r="I76" s="172">
        <v>0</v>
      </c>
      <c r="J76" s="171">
        <v>0</v>
      </c>
      <c r="K76" s="171">
        <v>0</v>
      </c>
      <c r="L76" s="171">
        <v>1</v>
      </c>
      <c r="M76" s="171">
        <v>1</v>
      </c>
      <c r="N76" s="171">
        <v>0</v>
      </c>
      <c r="O76" s="171">
        <v>0.5</v>
      </c>
      <c r="P76" s="187">
        <v>0</v>
      </c>
      <c r="Q76" s="200">
        <f t="shared" si="4"/>
        <v>5.5</v>
      </c>
      <c r="R76" s="203">
        <f t="shared" si="5"/>
        <v>0.36666666666666664</v>
      </c>
    </row>
    <row r="77" spans="1:18" ht="15.75" x14ac:dyDescent="0.25">
      <c r="A77" s="180" t="s">
        <v>145</v>
      </c>
      <c r="B77" s="186">
        <v>0</v>
      </c>
      <c r="C77" s="171">
        <v>0</v>
      </c>
      <c r="D77" s="171">
        <v>0</v>
      </c>
      <c r="E77" s="171">
        <v>0</v>
      </c>
      <c r="F77" s="171">
        <v>0</v>
      </c>
      <c r="G77" s="171">
        <v>0</v>
      </c>
      <c r="H77" s="171">
        <v>0</v>
      </c>
      <c r="I77" s="172">
        <v>0</v>
      </c>
      <c r="J77" s="171">
        <v>0</v>
      </c>
      <c r="K77" s="171">
        <v>0</v>
      </c>
      <c r="L77" s="171">
        <v>0</v>
      </c>
      <c r="M77" s="171">
        <v>0</v>
      </c>
      <c r="N77" s="171">
        <v>0</v>
      </c>
      <c r="O77" s="171">
        <v>0</v>
      </c>
      <c r="P77" s="187">
        <v>0</v>
      </c>
      <c r="Q77" s="200">
        <f t="shared" si="4"/>
        <v>0</v>
      </c>
      <c r="R77" s="203">
        <f t="shared" si="5"/>
        <v>0</v>
      </c>
    </row>
    <row r="78" spans="1:18" ht="15.75" x14ac:dyDescent="0.25">
      <c r="A78" s="180" t="s">
        <v>135</v>
      </c>
      <c r="B78" s="186">
        <v>0</v>
      </c>
      <c r="C78" s="171">
        <v>1</v>
      </c>
      <c r="D78" s="171">
        <v>0</v>
      </c>
      <c r="E78" s="171">
        <v>0</v>
      </c>
      <c r="F78" s="171">
        <v>0</v>
      </c>
      <c r="G78" s="171">
        <v>0</v>
      </c>
      <c r="H78" s="171">
        <v>0</v>
      </c>
      <c r="I78" s="172">
        <v>0</v>
      </c>
      <c r="J78" s="171">
        <v>0</v>
      </c>
      <c r="K78" s="171">
        <v>0</v>
      </c>
      <c r="L78" s="171">
        <v>0</v>
      </c>
      <c r="M78" s="171">
        <v>0</v>
      </c>
      <c r="N78" s="171">
        <v>0</v>
      </c>
      <c r="O78" s="171">
        <v>0</v>
      </c>
      <c r="P78" s="187">
        <v>0</v>
      </c>
      <c r="Q78" s="200">
        <f t="shared" si="4"/>
        <v>1</v>
      </c>
      <c r="R78" s="203">
        <f t="shared" si="5"/>
        <v>6.6666666666666666E-2</v>
      </c>
    </row>
    <row r="79" spans="1:18" ht="15.75" x14ac:dyDescent="0.25">
      <c r="A79" s="180" t="s">
        <v>198</v>
      </c>
      <c r="B79" s="186">
        <v>0</v>
      </c>
      <c r="C79" s="171">
        <v>1</v>
      </c>
      <c r="D79" s="171">
        <v>0</v>
      </c>
      <c r="E79" s="171">
        <v>0</v>
      </c>
      <c r="F79" s="171">
        <v>0</v>
      </c>
      <c r="G79" s="171">
        <v>0</v>
      </c>
      <c r="H79" s="171">
        <v>0</v>
      </c>
      <c r="I79" s="172">
        <v>0</v>
      </c>
      <c r="J79" s="171">
        <v>0</v>
      </c>
      <c r="K79" s="171">
        <v>0</v>
      </c>
      <c r="L79" s="171">
        <v>0</v>
      </c>
      <c r="M79" s="171">
        <v>0</v>
      </c>
      <c r="N79" s="171">
        <v>0</v>
      </c>
      <c r="O79" s="171">
        <v>0</v>
      </c>
      <c r="P79" s="187">
        <v>0</v>
      </c>
      <c r="Q79" s="200">
        <f t="shared" si="4"/>
        <v>1</v>
      </c>
      <c r="R79" s="203">
        <f t="shared" si="5"/>
        <v>6.6666666666666666E-2</v>
      </c>
    </row>
    <row r="80" spans="1:18" ht="15.75" x14ac:dyDescent="0.25">
      <c r="A80" s="180" t="s">
        <v>113</v>
      </c>
      <c r="B80" s="186">
        <v>0</v>
      </c>
      <c r="C80" s="171">
        <v>1</v>
      </c>
      <c r="D80" s="171">
        <v>0</v>
      </c>
      <c r="E80" s="171">
        <v>0</v>
      </c>
      <c r="F80" s="171">
        <v>0</v>
      </c>
      <c r="G80" s="171">
        <v>0</v>
      </c>
      <c r="H80" s="171">
        <v>0</v>
      </c>
      <c r="I80" s="172">
        <v>0</v>
      </c>
      <c r="J80" s="171">
        <v>0</v>
      </c>
      <c r="K80" s="171">
        <v>0</v>
      </c>
      <c r="L80" s="171">
        <v>0</v>
      </c>
      <c r="M80" s="171">
        <v>0</v>
      </c>
      <c r="N80" s="171">
        <v>0</v>
      </c>
      <c r="O80" s="171">
        <v>0</v>
      </c>
      <c r="P80" s="187">
        <v>0</v>
      </c>
      <c r="Q80" s="200">
        <f t="shared" si="4"/>
        <v>1</v>
      </c>
      <c r="R80" s="203">
        <f t="shared" si="5"/>
        <v>6.6666666666666666E-2</v>
      </c>
    </row>
    <row r="81" spans="1:18" ht="15.75" x14ac:dyDescent="0.25">
      <c r="A81" s="180" t="s">
        <v>199</v>
      </c>
      <c r="B81" s="186">
        <v>0</v>
      </c>
      <c r="C81" s="171">
        <v>0</v>
      </c>
      <c r="D81" s="171">
        <v>0</v>
      </c>
      <c r="E81" s="171">
        <v>0.5</v>
      </c>
      <c r="F81" s="171">
        <v>0</v>
      </c>
      <c r="G81" s="171">
        <v>0</v>
      </c>
      <c r="H81" s="171">
        <v>0</v>
      </c>
      <c r="I81" s="171">
        <v>0</v>
      </c>
      <c r="J81" s="171">
        <v>0</v>
      </c>
      <c r="K81" s="171">
        <v>0</v>
      </c>
      <c r="L81" s="171">
        <v>0.5</v>
      </c>
      <c r="M81" s="171">
        <v>0</v>
      </c>
      <c r="N81" s="171">
        <v>0</v>
      </c>
      <c r="O81" s="171">
        <v>0</v>
      </c>
      <c r="P81" s="187">
        <v>0</v>
      </c>
      <c r="Q81" s="200">
        <f t="shared" si="4"/>
        <v>1</v>
      </c>
      <c r="R81" s="203">
        <f t="shared" si="5"/>
        <v>6.6666666666666666E-2</v>
      </c>
    </row>
    <row r="82" spans="1:18" ht="15.75" x14ac:dyDescent="0.25">
      <c r="A82" s="180" t="s">
        <v>44</v>
      </c>
      <c r="B82" s="186">
        <v>1</v>
      </c>
      <c r="C82" s="171">
        <v>1</v>
      </c>
      <c r="D82" s="171">
        <v>0</v>
      </c>
      <c r="E82" s="171">
        <v>1</v>
      </c>
      <c r="F82" s="171">
        <v>0</v>
      </c>
      <c r="G82" s="171">
        <v>1</v>
      </c>
      <c r="H82" s="171">
        <v>1</v>
      </c>
      <c r="I82" s="172">
        <v>1</v>
      </c>
      <c r="J82" s="172">
        <v>1</v>
      </c>
      <c r="K82" s="171">
        <v>0</v>
      </c>
      <c r="L82" s="171">
        <v>1</v>
      </c>
      <c r="M82" s="171">
        <v>1</v>
      </c>
      <c r="N82" s="171">
        <v>1</v>
      </c>
      <c r="O82" s="171">
        <v>1</v>
      </c>
      <c r="P82" s="187">
        <v>1</v>
      </c>
      <c r="Q82" s="200">
        <f t="shared" si="4"/>
        <v>12</v>
      </c>
      <c r="R82" s="203">
        <f t="shared" si="5"/>
        <v>0.8</v>
      </c>
    </row>
    <row r="83" spans="1:18" ht="15.75" x14ac:dyDescent="0.25">
      <c r="A83" s="180" t="s">
        <v>200</v>
      </c>
      <c r="B83" s="186">
        <v>0</v>
      </c>
      <c r="C83" s="171">
        <v>1</v>
      </c>
      <c r="D83" s="171">
        <v>0</v>
      </c>
      <c r="E83" s="171">
        <v>0</v>
      </c>
      <c r="F83" s="171">
        <v>0</v>
      </c>
      <c r="G83" s="171">
        <v>0</v>
      </c>
      <c r="H83" s="171">
        <v>0</v>
      </c>
      <c r="I83" s="172">
        <v>0.5</v>
      </c>
      <c r="J83" s="171">
        <v>0</v>
      </c>
      <c r="K83" s="171">
        <v>0</v>
      </c>
      <c r="L83" s="171">
        <v>0.5</v>
      </c>
      <c r="M83" s="171">
        <v>0</v>
      </c>
      <c r="N83" s="171">
        <v>0</v>
      </c>
      <c r="O83" s="171">
        <v>0</v>
      </c>
      <c r="P83" s="187">
        <v>0</v>
      </c>
      <c r="Q83" s="200">
        <f t="shared" si="4"/>
        <v>2</v>
      </c>
      <c r="R83" s="203">
        <f t="shared" si="5"/>
        <v>0.13333333333333333</v>
      </c>
    </row>
    <row r="84" spans="1:18" ht="15.75" x14ac:dyDescent="0.25">
      <c r="A84" s="180" t="s">
        <v>201</v>
      </c>
      <c r="B84" s="186">
        <v>1</v>
      </c>
      <c r="C84" s="171">
        <v>1</v>
      </c>
      <c r="D84" s="171">
        <v>0</v>
      </c>
      <c r="E84" s="171">
        <v>1</v>
      </c>
      <c r="F84" s="171">
        <v>1</v>
      </c>
      <c r="G84" s="171">
        <v>1</v>
      </c>
      <c r="H84" s="171">
        <v>1</v>
      </c>
      <c r="I84" s="172">
        <v>0</v>
      </c>
      <c r="J84" s="172">
        <v>0</v>
      </c>
      <c r="K84" s="171">
        <v>0</v>
      </c>
      <c r="L84" s="171">
        <v>1</v>
      </c>
      <c r="M84" s="171">
        <v>0</v>
      </c>
      <c r="N84" s="171">
        <v>0</v>
      </c>
      <c r="O84" s="171">
        <v>1</v>
      </c>
      <c r="P84" s="187">
        <v>1</v>
      </c>
      <c r="Q84" s="200">
        <f t="shared" si="4"/>
        <v>9</v>
      </c>
      <c r="R84" s="203">
        <f t="shared" si="5"/>
        <v>0.6</v>
      </c>
    </row>
    <row r="85" spans="1:18" ht="15.75" x14ac:dyDescent="0.25">
      <c r="A85" s="180" t="s">
        <v>144</v>
      </c>
      <c r="B85" s="186">
        <v>0</v>
      </c>
      <c r="C85" s="171">
        <v>1</v>
      </c>
      <c r="D85" s="171">
        <v>0</v>
      </c>
      <c r="E85" s="171">
        <v>0</v>
      </c>
      <c r="F85" s="171">
        <v>0</v>
      </c>
      <c r="G85" s="171">
        <v>0</v>
      </c>
      <c r="H85" s="171">
        <v>0</v>
      </c>
      <c r="I85" s="172">
        <v>0</v>
      </c>
      <c r="J85" s="171">
        <v>0</v>
      </c>
      <c r="K85" s="171">
        <v>0</v>
      </c>
      <c r="L85" s="171">
        <v>0</v>
      </c>
      <c r="M85" s="171">
        <v>0</v>
      </c>
      <c r="N85" s="171">
        <v>0</v>
      </c>
      <c r="O85" s="171">
        <v>0</v>
      </c>
      <c r="P85" s="187">
        <v>0</v>
      </c>
      <c r="Q85" s="200">
        <f t="shared" si="4"/>
        <v>1</v>
      </c>
      <c r="R85" s="203">
        <f t="shared" si="5"/>
        <v>6.6666666666666666E-2</v>
      </c>
    </row>
    <row r="86" spans="1:18" ht="15.75" x14ac:dyDescent="0.25">
      <c r="A86" s="180" t="s">
        <v>81</v>
      </c>
      <c r="B86" s="186">
        <v>0</v>
      </c>
      <c r="C86" s="171">
        <v>1</v>
      </c>
      <c r="D86" s="171">
        <v>0</v>
      </c>
      <c r="E86" s="171">
        <v>1</v>
      </c>
      <c r="F86" s="171">
        <v>0</v>
      </c>
      <c r="G86" s="171">
        <v>0</v>
      </c>
      <c r="H86" s="171">
        <v>0</v>
      </c>
      <c r="I86" s="172">
        <v>0</v>
      </c>
      <c r="J86" s="171">
        <v>0</v>
      </c>
      <c r="K86" s="171">
        <v>0</v>
      </c>
      <c r="L86" s="171">
        <v>0.5</v>
      </c>
      <c r="M86" s="171">
        <v>0</v>
      </c>
      <c r="N86" s="171">
        <v>0</v>
      </c>
      <c r="O86" s="171">
        <v>0.5</v>
      </c>
      <c r="P86" s="187">
        <v>1</v>
      </c>
      <c r="Q86" s="200">
        <f t="shared" si="4"/>
        <v>4</v>
      </c>
      <c r="R86" s="203">
        <f t="shared" si="5"/>
        <v>0.26666666666666666</v>
      </c>
    </row>
    <row r="87" spans="1:18" ht="15.75" x14ac:dyDescent="0.25">
      <c r="A87" s="180" t="s">
        <v>146</v>
      </c>
      <c r="B87" s="186">
        <v>0</v>
      </c>
      <c r="C87" s="171">
        <v>1</v>
      </c>
      <c r="D87" s="171">
        <v>0</v>
      </c>
      <c r="E87" s="171">
        <v>0</v>
      </c>
      <c r="F87" s="171">
        <v>0</v>
      </c>
      <c r="G87" s="171">
        <v>0</v>
      </c>
      <c r="H87" s="171">
        <v>0</v>
      </c>
      <c r="I87" s="171">
        <v>0</v>
      </c>
      <c r="J87" s="171">
        <v>0</v>
      </c>
      <c r="K87" s="171">
        <v>0</v>
      </c>
      <c r="L87" s="171">
        <v>0</v>
      </c>
      <c r="M87" s="171">
        <v>0</v>
      </c>
      <c r="N87" s="171">
        <v>0</v>
      </c>
      <c r="O87" s="171">
        <v>0</v>
      </c>
      <c r="P87" s="187">
        <v>0</v>
      </c>
      <c r="Q87" s="200">
        <f t="shared" si="4"/>
        <v>1</v>
      </c>
      <c r="R87" s="203">
        <f t="shared" si="5"/>
        <v>6.6666666666666666E-2</v>
      </c>
    </row>
    <row r="88" spans="1:18" ht="15.75" x14ac:dyDescent="0.25">
      <c r="A88" s="180" t="s">
        <v>48</v>
      </c>
      <c r="B88" s="186">
        <v>1</v>
      </c>
      <c r="C88" s="171">
        <v>1</v>
      </c>
      <c r="D88" s="171">
        <v>1</v>
      </c>
      <c r="E88" s="171">
        <v>1</v>
      </c>
      <c r="F88" s="171">
        <v>1</v>
      </c>
      <c r="G88" s="171">
        <v>1</v>
      </c>
      <c r="H88" s="171">
        <v>1</v>
      </c>
      <c r="I88" s="172">
        <v>0</v>
      </c>
      <c r="J88" s="172">
        <v>0</v>
      </c>
      <c r="K88" s="171">
        <v>0</v>
      </c>
      <c r="L88" s="171">
        <v>1</v>
      </c>
      <c r="M88" s="171">
        <v>1</v>
      </c>
      <c r="N88" s="171">
        <v>0</v>
      </c>
      <c r="O88" s="171">
        <v>1</v>
      </c>
      <c r="P88" s="187">
        <v>1</v>
      </c>
      <c r="Q88" s="200">
        <f t="shared" si="4"/>
        <v>11</v>
      </c>
      <c r="R88" s="203">
        <f t="shared" si="5"/>
        <v>0.73333333333333328</v>
      </c>
    </row>
    <row r="89" spans="1:18" ht="15.75" x14ac:dyDescent="0.25">
      <c r="A89" s="180" t="s">
        <v>70</v>
      </c>
      <c r="B89" s="186">
        <v>1</v>
      </c>
      <c r="C89" s="171">
        <v>1</v>
      </c>
      <c r="D89" s="171">
        <v>1</v>
      </c>
      <c r="E89" s="171">
        <v>1</v>
      </c>
      <c r="F89" s="171">
        <v>0</v>
      </c>
      <c r="G89" s="171">
        <v>1</v>
      </c>
      <c r="H89" s="171">
        <v>0</v>
      </c>
      <c r="I89" s="172">
        <v>0</v>
      </c>
      <c r="J89" s="171">
        <v>0</v>
      </c>
      <c r="K89" s="171">
        <v>0</v>
      </c>
      <c r="L89" s="171">
        <v>0.5</v>
      </c>
      <c r="M89" s="171">
        <v>0</v>
      </c>
      <c r="N89" s="171">
        <v>0</v>
      </c>
      <c r="O89" s="171">
        <v>0</v>
      </c>
      <c r="P89" s="187">
        <v>0</v>
      </c>
      <c r="Q89" s="200">
        <f t="shared" si="4"/>
        <v>5.5</v>
      </c>
      <c r="R89" s="203">
        <f t="shared" si="5"/>
        <v>0.36666666666666664</v>
      </c>
    </row>
    <row r="90" spans="1:18" ht="15.75" x14ac:dyDescent="0.25">
      <c r="A90" s="180" t="s">
        <v>108</v>
      </c>
      <c r="B90" s="186">
        <v>0</v>
      </c>
      <c r="C90" s="171">
        <v>1</v>
      </c>
      <c r="D90" s="171">
        <v>0</v>
      </c>
      <c r="E90" s="171">
        <v>1</v>
      </c>
      <c r="F90" s="171">
        <v>0</v>
      </c>
      <c r="G90" s="171">
        <v>0</v>
      </c>
      <c r="H90" s="171">
        <v>0</v>
      </c>
      <c r="I90" s="172">
        <v>0</v>
      </c>
      <c r="J90" s="171">
        <v>0</v>
      </c>
      <c r="K90" s="171">
        <v>0</v>
      </c>
      <c r="L90" s="171">
        <v>0</v>
      </c>
      <c r="M90" s="171">
        <v>0</v>
      </c>
      <c r="N90" s="171">
        <v>0</v>
      </c>
      <c r="O90" s="171">
        <v>0</v>
      </c>
      <c r="P90" s="187">
        <v>0</v>
      </c>
      <c r="Q90" s="200">
        <f t="shared" si="4"/>
        <v>2</v>
      </c>
      <c r="R90" s="203">
        <f t="shared" si="5"/>
        <v>0.13333333333333333</v>
      </c>
    </row>
    <row r="91" spans="1:18" ht="15.75" x14ac:dyDescent="0.25">
      <c r="A91" s="180" t="s">
        <v>13</v>
      </c>
      <c r="B91" s="186">
        <v>1</v>
      </c>
      <c r="C91" s="171">
        <v>1</v>
      </c>
      <c r="D91" s="171">
        <v>1</v>
      </c>
      <c r="E91" s="171">
        <v>1</v>
      </c>
      <c r="F91" s="171">
        <v>1</v>
      </c>
      <c r="G91" s="171">
        <v>1</v>
      </c>
      <c r="H91" s="171">
        <v>1</v>
      </c>
      <c r="I91" s="171">
        <v>1</v>
      </c>
      <c r="J91" s="171">
        <v>1</v>
      </c>
      <c r="K91" s="171">
        <v>1</v>
      </c>
      <c r="L91" s="171">
        <v>1</v>
      </c>
      <c r="M91" s="171">
        <v>1</v>
      </c>
      <c r="N91" s="171">
        <v>1</v>
      </c>
      <c r="O91" s="171">
        <v>1</v>
      </c>
      <c r="P91" s="187">
        <v>1</v>
      </c>
      <c r="Q91" s="200">
        <f t="shared" si="4"/>
        <v>15</v>
      </c>
      <c r="R91" s="203">
        <f t="shared" si="5"/>
        <v>1</v>
      </c>
    </row>
    <row r="92" spans="1:18" ht="15.75" x14ac:dyDescent="0.25">
      <c r="A92" s="180" t="s">
        <v>129</v>
      </c>
      <c r="B92" s="186">
        <v>0</v>
      </c>
      <c r="C92" s="171">
        <v>1</v>
      </c>
      <c r="D92" s="171">
        <v>0</v>
      </c>
      <c r="E92" s="171">
        <v>0</v>
      </c>
      <c r="F92" s="171">
        <v>0</v>
      </c>
      <c r="G92" s="171">
        <v>0</v>
      </c>
      <c r="H92" s="171">
        <v>0</v>
      </c>
      <c r="I92" s="172">
        <v>0</v>
      </c>
      <c r="J92" s="171">
        <v>0</v>
      </c>
      <c r="K92" s="171">
        <v>0</v>
      </c>
      <c r="L92" s="171">
        <v>1</v>
      </c>
      <c r="M92" s="171">
        <v>0</v>
      </c>
      <c r="N92" s="171">
        <v>0</v>
      </c>
      <c r="O92" s="171">
        <v>0</v>
      </c>
      <c r="P92" s="187">
        <v>0</v>
      </c>
      <c r="Q92" s="200">
        <f t="shared" si="4"/>
        <v>2</v>
      </c>
      <c r="R92" s="203">
        <f t="shared" si="5"/>
        <v>0.13333333333333333</v>
      </c>
    </row>
    <row r="93" spans="1:18" ht="15.75" x14ac:dyDescent="0.25">
      <c r="A93" s="180" t="s">
        <v>131</v>
      </c>
      <c r="B93" s="186">
        <v>0</v>
      </c>
      <c r="C93" s="171">
        <v>1</v>
      </c>
      <c r="D93" s="171">
        <v>0</v>
      </c>
      <c r="E93" s="171">
        <v>0</v>
      </c>
      <c r="F93" s="171">
        <v>0</v>
      </c>
      <c r="G93" s="171">
        <v>0</v>
      </c>
      <c r="H93" s="171">
        <v>0</v>
      </c>
      <c r="I93" s="172">
        <v>0</v>
      </c>
      <c r="J93" s="171">
        <v>0</v>
      </c>
      <c r="K93" s="171">
        <v>0</v>
      </c>
      <c r="L93" s="171">
        <v>0</v>
      </c>
      <c r="M93" s="171">
        <v>0</v>
      </c>
      <c r="N93" s="171">
        <v>0</v>
      </c>
      <c r="O93" s="171">
        <v>0</v>
      </c>
      <c r="P93" s="187">
        <v>0</v>
      </c>
      <c r="Q93" s="200">
        <f t="shared" si="4"/>
        <v>1</v>
      </c>
      <c r="R93" s="203">
        <f t="shared" si="5"/>
        <v>6.6666666666666666E-2</v>
      </c>
    </row>
    <row r="94" spans="1:18" ht="15.75" x14ac:dyDescent="0.25">
      <c r="A94" s="180" t="s">
        <v>51</v>
      </c>
      <c r="B94" s="186">
        <v>1</v>
      </c>
      <c r="C94" s="171">
        <v>1</v>
      </c>
      <c r="D94" s="171">
        <v>1</v>
      </c>
      <c r="E94" s="171">
        <v>1</v>
      </c>
      <c r="F94" s="171">
        <v>1</v>
      </c>
      <c r="G94" s="171">
        <v>0.5</v>
      </c>
      <c r="H94" s="171">
        <v>1</v>
      </c>
      <c r="I94" s="172">
        <v>0</v>
      </c>
      <c r="J94" s="171">
        <v>0</v>
      </c>
      <c r="K94" s="171">
        <v>0</v>
      </c>
      <c r="L94" s="171">
        <v>1</v>
      </c>
      <c r="M94" s="171">
        <v>1</v>
      </c>
      <c r="N94" s="171">
        <v>0</v>
      </c>
      <c r="O94" s="171">
        <v>1</v>
      </c>
      <c r="P94" s="187">
        <v>0</v>
      </c>
      <c r="Q94" s="200">
        <f t="shared" si="4"/>
        <v>9.5</v>
      </c>
      <c r="R94" s="203">
        <f t="shared" si="5"/>
        <v>0.6333333333333333</v>
      </c>
    </row>
    <row r="95" spans="1:18" ht="15.75" x14ac:dyDescent="0.25">
      <c r="A95" s="180" t="s">
        <v>50</v>
      </c>
      <c r="B95" s="186">
        <v>1</v>
      </c>
      <c r="C95" s="171">
        <v>1</v>
      </c>
      <c r="D95" s="171">
        <v>1</v>
      </c>
      <c r="E95" s="171">
        <v>1</v>
      </c>
      <c r="F95" s="171">
        <v>1</v>
      </c>
      <c r="G95" s="171">
        <v>1</v>
      </c>
      <c r="H95" s="171">
        <v>1</v>
      </c>
      <c r="I95" s="172">
        <v>0</v>
      </c>
      <c r="J95" s="171">
        <v>0</v>
      </c>
      <c r="K95" s="171">
        <v>0</v>
      </c>
      <c r="L95" s="171">
        <v>1</v>
      </c>
      <c r="M95" s="171">
        <v>1</v>
      </c>
      <c r="N95" s="171">
        <v>0</v>
      </c>
      <c r="O95" s="171">
        <v>1</v>
      </c>
      <c r="P95" s="187">
        <v>1</v>
      </c>
      <c r="Q95" s="200">
        <f t="shared" si="4"/>
        <v>11</v>
      </c>
      <c r="R95" s="203">
        <f t="shared" si="5"/>
        <v>0.73333333333333328</v>
      </c>
    </row>
    <row r="96" spans="1:18" ht="15.75" x14ac:dyDescent="0.25">
      <c r="A96" s="180" t="s">
        <v>41</v>
      </c>
      <c r="B96" s="186">
        <v>1</v>
      </c>
      <c r="C96" s="171">
        <v>1</v>
      </c>
      <c r="D96" s="171">
        <v>1</v>
      </c>
      <c r="E96" s="171">
        <v>1</v>
      </c>
      <c r="F96" s="171">
        <v>1</v>
      </c>
      <c r="G96" s="171">
        <v>1</v>
      </c>
      <c r="H96" s="171">
        <v>0.5</v>
      </c>
      <c r="I96" s="172">
        <v>1</v>
      </c>
      <c r="J96" s="172">
        <v>1</v>
      </c>
      <c r="K96" s="171">
        <v>1</v>
      </c>
      <c r="L96" s="171">
        <v>1</v>
      </c>
      <c r="M96" s="171">
        <v>1</v>
      </c>
      <c r="N96" s="171">
        <v>1</v>
      </c>
      <c r="O96" s="171">
        <v>0</v>
      </c>
      <c r="P96" s="187">
        <v>1</v>
      </c>
      <c r="Q96" s="200">
        <f t="shared" si="4"/>
        <v>13.5</v>
      </c>
      <c r="R96" s="203">
        <f t="shared" si="5"/>
        <v>0.9</v>
      </c>
    </row>
    <row r="97" spans="1:18" ht="15.75" x14ac:dyDescent="0.25">
      <c r="A97" s="180" t="s">
        <v>61</v>
      </c>
      <c r="B97" s="188">
        <v>0</v>
      </c>
      <c r="C97" s="174">
        <v>1</v>
      </c>
      <c r="D97" s="174">
        <v>1</v>
      </c>
      <c r="E97" s="174">
        <v>1</v>
      </c>
      <c r="F97" s="174">
        <v>0</v>
      </c>
      <c r="G97" s="174">
        <v>0</v>
      </c>
      <c r="H97" s="174">
        <v>1</v>
      </c>
      <c r="I97" s="174">
        <v>0.5</v>
      </c>
      <c r="J97" s="174">
        <v>1</v>
      </c>
      <c r="K97" s="174">
        <v>0</v>
      </c>
      <c r="L97" s="174">
        <v>1</v>
      </c>
      <c r="M97" s="174">
        <v>1</v>
      </c>
      <c r="N97" s="174">
        <v>1</v>
      </c>
      <c r="O97" s="174">
        <v>0</v>
      </c>
      <c r="P97" s="189">
        <v>0</v>
      </c>
      <c r="Q97" s="200">
        <f t="shared" si="4"/>
        <v>8.5</v>
      </c>
      <c r="R97" s="203">
        <f t="shared" si="5"/>
        <v>0.56666666666666665</v>
      </c>
    </row>
    <row r="98" spans="1:18" ht="15.75" x14ac:dyDescent="0.25">
      <c r="A98" s="180" t="s">
        <v>87</v>
      </c>
      <c r="B98" s="186">
        <v>1</v>
      </c>
      <c r="C98" s="171">
        <v>1</v>
      </c>
      <c r="D98" s="171">
        <v>1</v>
      </c>
      <c r="E98" s="171">
        <v>1</v>
      </c>
      <c r="F98" s="171">
        <v>0</v>
      </c>
      <c r="G98" s="171">
        <v>0.5</v>
      </c>
      <c r="H98" s="171">
        <v>0.5</v>
      </c>
      <c r="I98" s="172">
        <v>0</v>
      </c>
      <c r="J98" s="171">
        <v>0</v>
      </c>
      <c r="K98" s="171">
        <v>0</v>
      </c>
      <c r="L98" s="171">
        <v>0.5</v>
      </c>
      <c r="M98" s="171">
        <v>0</v>
      </c>
      <c r="N98" s="171">
        <v>0</v>
      </c>
      <c r="O98" s="171">
        <v>0</v>
      </c>
      <c r="P98" s="187">
        <v>0</v>
      </c>
      <c r="Q98" s="200">
        <f t="shared" si="4"/>
        <v>5.5</v>
      </c>
      <c r="R98" s="203">
        <f t="shared" si="5"/>
        <v>0.36666666666666664</v>
      </c>
    </row>
    <row r="99" spans="1:18" ht="15.75" x14ac:dyDescent="0.25">
      <c r="A99" s="180" t="s">
        <v>83</v>
      </c>
      <c r="B99" s="186">
        <v>0</v>
      </c>
      <c r="C99" s="171">
        <v>1</v>
      </c>
      <c r="D99" s="171">
        <v>0</v>
      </c>
      <c r="E99" s="171">
        <v>0</v>
      </c>
      <c r="F99" s="171">
        <v>0</v>
      </c>
      <c r="G99" s="171">
        <v>0.5</v>
      </c>
      <c r="H99" s="171">
        <v>0</v>
      </c>
      <c r="I99" s="171">
        <v>0</v>
      </c>
      <c r="J99" s="171">
        <v>0</v>
      </c>
      <c r="K99" s="171">
        <v>0</v>
      </c>
      <c r="L99" s="171">
        <v>0.5</v>
      </c>
      <c r="M99" s="171">
        <v>0</v>
      </c>
      <c r="N99" s="171">
        <v>0</v>
      </c>
      <c r="O99" s="171">
        <v>1</v>
      </c>
      <c r="P99" s="187">
        <v>0</v>
      </c>
      <c r="Q99" s="200">
        <f t="shared" si="4"/>
        <v>3</v>
      </c>
      <c r="R99" s="203">
        <f t="shared" si="5"/>
        <v>0.2</v>
      </c>
    </row>
    <row r="100" spans="1:18" ht="15.75" x14ac:dyDescent="0.25">
      <c r="A100" s="180" t="s">
        <v>110</v>
      </c>
      <c r="B100" s="186">
        <v>0</v>
      </c>
      <c r="C100" s="171">
        <v>1</v>
      </c>
      <c r="D100" s="171">
        <v>0</v>
      </c>
      <c r="E100" s="171">
        <v>0.5</v>
      </c>
      <c r="F100" s="171">
        <v>0</v>
      </c>
      <c r="G100" s="171">
        <v>0</v>
      </c>
      <c r="H100" s="171">
        <v>0</v>
      </c>
      <c r="I100" s="172">
        <v>0</v>
      </c>
      <c r="J100" s="171">
        <v>0</v>
      </c>
      <c r="K100" s="171">
        <v>0</v>
      </c>
      <c r="L100" s="171">
        <v>0</v>
      </c>
      <c r="M100" s="171">
        <v>0</v>
      </c>
      <c r="N100" s="171">
        <v>0</v>
      </c>
      <c r="O100" s="171">
        <v>0</v>
      </c>
      <c r="P100" s="187">
        <v>0</v>
      </c>
      <c r="Q100" s="200">
        <f t="shared" ref="Q100:Q103" si="6">SUM(B100:P100)</f>
        <v>1.5</v>
      </c>
      <c r="R100" s="203">
        <f t="shared" si="5"/>
        <v>0.1</v>
      </c>
    </row>
    <row r="101" spans="1:18" ht="15.75" x14ac:dyDescent="0.25">
      <c r="A101" s="180" t="s">
        <v>109</v>
      </c>
      <c r="B101" s="186">
        <v>0</v>
      </c>
      <c r="C101" s="171">
        <v>1</v>
      </c>
      <c r="D101" s="171">
        <v>0</v>
      </c>
      <c r="E101" s="171">
        <v>0</v>
      </c>
      <c r="F101" s="171">
        <v>0</v>
      </c>
      <c r="G101" s="171">
        <v>0</v>
      </c>
      <c r="H101" s="171">
        <v>0</v>
      </c>
      <c r="I101" s="172">
        <v>0</v>
      </c>
      <c r="J101" s="171">
        <v>0</v>
      </c>
      <c r="K101" s="171">
        <v>0</v>
      </c>
      <c r="L101" s="171">
        <v>0</v>
      </c>
      <c r="M101" s="171">
        <v>0</v>
      </c>
      <c r="N101" s="171">
        <v>0</v>
      </c>
      <c r="O101" s="171">
        <v>0</v>
      </c>
      <c r="P101" s="187">
        <v>0</v>
      </c>
      <c r="Q101" s="200">
        <f t="shared" si="6"/>
        <v>1</v>
      </c>
      <c r="R101" s="203">
        <f t="shared" si="5"/>
        <v>6.6666666666666666E-2</v>
      </c>
    </row>
    <row r="102" spans="1:18" ht="15.75" x14ac:dyDescent="0.25">
      <c r="A102" s="180" t="s">
        <v>69</v>
      </c>
      <c r="B102" s="186">
        <v>0</v>
      </c>
      <c r="C102" s="171">
        <v>1</v>
      </c>
      <c r="D102" s="171">
        <v>0</v>
      </c>
      <c r="E102" s="171">
        <v>1</v>
      </c>
      <c r="F102" s="171">
        <v>0</v>
      </c>
      <c r="G102" s="171">
        <v>0.5</v>
      </c>
      <c r="H102" s="171">
        <v>0</v>
      </c>
      <c r="I102" s="172">
        <v>1</v>
      </c>
      <c r="J102" s="172">
        <v>1</v>
      </c>
      <c r="K102" s="171">
        <v>0</v>
      </c>
      <c r="L102" s="171">
        <v>1</v>
      </c>
      <c r="M102" s="171">
        <v>1</v>
      </c>
      <c r="N102" s="171">
        <v>0</v>
      </c>
      <c r="O102" s="171">
        <v>0</v>
      </c>
      <c r="P102" s="187">
        <v>0</v>
      </c>
      <c r="Q102" s="200">
        <f t="shared" si="6"/>
        <v>6.5</v>
      </c>
      <c r="R102" s="203">
        <f t="shared" si="5"/>
        <v>0.43333333333333335</v>
      </c>
    </row>
    <row r="103" spans="1:18" ht="16.5" thickBot="1" x14ac:dyDescent="0.3">
      <c r="A103" s="181" t="s">
        <v>102</v>
      </c>
      <c r="B103" s="190">
        <v>0</v>
      </c>
      <c r="C103" s="191">
        <v>1</v>
      </c>
      <c r="D103" s="191">
        <v>0</v>
      </c>
      <c r="E103" s="191">
        <v>1</v>
      </c>
      <c r="F103" s="191">
        <v>0</v>
      </c>
      <c r="G103" s="191">
        <v>0</v>
      </c>
      <c r="H103" s="191">
        <v>0</v>
      </c>
      <c r="I103" s="192">
        <v>0</v>
      </c>
      <c r="J103" s="191">
        <v>0</v>
      </c>
      <c r="K103" s="191">
        <v>0</v>
      </c>
      <c r="L103" s="191">
        <v>0</v>
      </c>
      <c r="M103" s="191">
        <v>0</v>
      </c>
      <c r="N103" s="191">
        <v>0</v>
      </c>
      <c r="O103" s="191">
        <v>0</v>
      </c>
      <c r="P103" s="193">
        <v>1</v>
      </c>
      <c r="Q103" s="201">
        <f t="shared" si="6"/>
        <v>3</v>
      </c>
      <c r="R103" s="204">
        <f t="shared" si="5"/>
        <v>0.2</v>
      </c>
    </row>
  </sheetData>
  <mergeCells count="3">
    <mergeCell ref="Q2:Q3"/>
    <mergeCell ref="R2:R3"/>
    <mergeCell ref="A1:R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4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O7" sqref="O7"/>
    </sheetView>
  </sheetViews>
  <sheetFormatPr defaultRowHeight="15" x14ac:dyDescent="0.25"/>
  <cols>
    <col min="1" max="1" width="6.140625" customWidth="1"/>
    <col min="2" max="2" width="56.42578125" customWidth="1"/>
    <col min="3" max="3" width="20.85546875" customWidth="1"/>
    <col min="4" max="103" width="15.7109375" customWidth="1"/>
  </cols>
  <sheetData>
    <row r="1" spans="1:103" ht="15.75" thickBot="1" x14ac:dyDescent="0.3">
      <c r="D1" s="81"/>
    </row>
    <row r="2" spans="1:103" ht="63.75" thickBot="1" x14ac:dyDescent="0.3">
      <c r="A2" s="1" t="s">
        <v>175</v>
      </c>
      <c r="B2" s="550" t="s">
        <v>176</v>
      </c>
      <c r="C2" s="550"/>
      <c r="D2" s="122" t="s">
        <v>34</v>
      </c>
      <c r="E2" s="12" t="s">
        <v>74</v>
      </c>
      <c r="F2" s="12" t="s">
        <v>67</v>
      </c>
      <c r="G2" s="12" t="s">
        <v>38</v>
      </c>
      <c r="H2" s="12" t="s">
        <v>52</v>
      </c>
      <c r="I2" s="12" t="s">
        <v>63</v>
      </c>
      <c r="J2" s="2" t="s">
        <v>123</v>
      </c>
      <c r="K2" s="2" t="s">
        <v>130</v>
      </c>
      <c r="L2" s="12" t="s">
        <v>178</v>
      </c>
      <c r="M2" s="12" t="s">
        <v>179</v>
      </c>
      <c r="N2" s="12" t="s">
        <v>127</v>
      </c>
      <c r="O2" s="2" t="s">
        <v>220</v>
      </c>
      <c r="P2" s="12" t="s">
        <v>180</v>
      </c>
      <c r="Q2" s="12" t="s">
        <v>181</v>
      </c>
      <c r="R2" s="12" t="s">
        <v>91</v>
      </c>
      <c r="S2" s="12" t="s">
        <v>119</v>
      </c>
      <c r="T2" s="12" t="s">
        <v>54</v>
      </c>
      <c r="U2" s="12" t="s">
        <v>99</v>
      </c>
      <c r="V2" s="12" t="s">
        <v>182</v>
      </c>
      <c r="W2" s="12" t="s">
        <v>183</v>
      </c>
      <c r="X2" s="12" t="s">
        <v>140</v>
      </c>
      <c r="Y2" s="12" t="s">
        <v>184</v>
      </c>
      <c r="Z2" s="12" t="s">
        <v>185</v>
      </c>
      <c r="AA2" s="12" t="s">
        <v>35</v>
      </c>
      <c r="AB2" s="12" t="s">
        <v>186</v>
      </c>
      <c r="AC2" s="12" t="s">
        <v>79</v>
      </c>
      <c r="AD2" s="2" t="s">
        <v>65</v>
      </c>
      <c r="AE2" s="2" t="s">
        <v>29</v>
      </c>
      <c r="AF2" s="2" t="s">
        <v>120</v>
      </c>
      <c r="AG2" s="2" t="s">
        <v>187</v>
      </c>
      <c r="AH2" s="2" t="s">
        <v>188</v>
      </c>
      <c r="AI2" s="2" t="s">
        <v>56</v>
      </c>
      <c r="AJ2" s="2" t="s">
        <v>17</v>
      </c>
      <c r="AK2" s="2" t="s">
        <v>189</v>
      </c>
      <c r="AL2" s="2" t="s">
        <v>139</v>
      </c>
      <c r="AM2" s="2" t="s">
        <v>132</v>
      </c>
      <c r="AN2" s="2" t="s">
        <v>58</v>
      </c>
      <c r="AO2" s="2" t="s">
        <v>117</v>
      </c>
      <c r="AP2" s="2" t="s">
        <v>142</v>
      </c>
      <c r="AQ2" s="2" t="s">
        <v>121</v>
      </c>
      <c r="AR2" s="2" t="s">
        <v>45</v>
      </c>
      <c r="AS2" s="2" t="s">
        <v>190</v>
      </c>
      <c r="AT2" s="2" t="s">
        <v>85</v>
      </c>
      <c r="AU2" s="2" t="s">
        <v>66</v>
      </c>
      <c r="AV2" s="2" t="s">
        <v>46</v>
      </c>
      <c r="AW2" s="2" t="s">
        <v>191</v>
      </c>
      <c r="AX2" s="2" t="s">
        <v>86</v>
      </c>
      <c r="AY2" s="2" t="s">
        <v>104</v>
      </c>
      <c r="AZ2" s="2" t="s">
        <v>192</v>
      </c>
      <c r="BA2" s="2" t="s">
        <v>76</v>
      </c>
      <c r="BB2" s="2" t="s">
        <v>193</v>
      </c>
      <c r="BC2" s="2" t="s">
        <v>36</v>
      </c>
      <c r="BD2" s="2" t="s">
        <v>89</v>
      </c>
      <c r="BE2" s="2" t="s">
        <v>32</v>
      </c>
      <c r="BF2" s="2" t="s">
        <v>71</v>
      </c>
      <c r="BG2" s="2" t="s">
        <v>92</v>
      </c>
      <c r="BH2" s="2" t="s">
        <v>93</v>
      </c>
      <c r="BI2" s="2" t="s">
        <v>88</v>
      </c>
      <c r="BJ2" s="2" t="s">
        <v>194</v>
      </c>
      <c r="BK2" s="2" t="s">
        <v>133</v>
      </c>
      <c r="BL2" s="2" t="s">
        <v>136</v>
      </c>
      <c r="BM2" s="2" t="s">
        <v>137</v>
      </c>
      <c r="BN2" s="2" t="s">
        <v>115</v>
      </c>
      <c r="BO2" s="2" t="s">
        <v>195</v>
      </c>
      <c r="BP2" s="2" t="s">
        <v>80</v>
      </c>
      <c r="BQ2" s="2" t="s">
        <v>196</v>
      </c>
      <c r="BR2" s="2" t="s">
        <v>96</v>
      </c>
      <c r="BS2" s="2" t="s">
        <v>25</v>
      </c>
      <c r="BT2" s="2" t="s">
        <v>106</v>
      </c>
      <c r="BU2" s="2" t="s">
        <v>147</v>
      </c>
      <c r="BV2" s="2" t="s">
        <v>42</v>
      </c>
      <c r="BW2" s="2" t="s">
        <v>97</v>
      </c>
      <c r="BX2" s="2" t="s">
        <v>197</v>
      </c>
      <c r="BY2" s="2" t="s">
        <v>145</v>
      </c>
      <c r="BZ2" s="2" t="s">
        <v>135</v>
      </c>
      <c r="CA2" s="2" t="s">
        <v>198</v>
      </c>
      <c r="CB2" s="2" t="s">
        <v>113</v>
      </c>
      <c r="CC2" s="2" t="s">
        <v>199</v>
      </c>
      <c r="CD2" s="2" t="s">
        <v>44</v>
      </c>
      <c r="CE2" s="2" t="s">
        <v>200</v>
      </c>
      <c r="CF2" s="2" t="s">
        <v>201</v>
      </c>
      <c r="CG2" s="2" t="s">
        <v>144</v>
      </c>
      <c r="CH2" s="2" t="s">
        <v>81</v>
      </c>
      <c r="CI2" s="2" t="s">
        <v>146</v>
      </c>
      <c r="CJ2" s="2" t="s">
        <v>48</v>
      </c>
      <c r="CK2" s="2" t="s">
        <v>70</v>
      </c>
      <c r="CL2" s="2" t="s">
        <v>108</v>
      </c>
      <c r="CM2" s="2" t="s">
        <v>13</v>
      </c>
      <c r="CN2" s="2" t="s">
        <v>129</v>
      </c>
      <c r="CO2" s="2" t="s">
        <v>131</v>
      </c>
      <c r="CP2" s="2" t="s">
        <v>51</v>
      </c>
      <c r="CQ2" s="2" t="s">
        <v>50</v>
      </c>
      <c r="CR2" s="2" t="s">
        <v>41</v>
      </c>
      <c r="CS2" s="2" t="s">
        <v>61</v>
      </c>
      <c r="CT2" s="2" t="s">
        <v>87</v>
      </c>
      <c r="CU2" s="2" t="s">
        <v>83</v>
      </c>
      <c r="CV2" s="2" t="s">
        <v>110</v>
      </c>
      <c r="CW2" s="2" t="s">
        <v>109</v>
      </c>
      <c r="CX2" s="2" t="s">
        <v>69</v>
      </c>
      <c r="CY2" s="2" t="s">
        <v>102</v>
      </c>
    </row>
    <row r="3" spans="1:103" ht="24" thickBot="1" x14ac:dyDescent="0.3">
      <c r="A3" s="536" t="s">
        <v>221</v>
      </c>
      <c r="B3" s="551"/>
      <c r="C3" s="552"/>
      <c r="D3" s="553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4"/>
      <c r="AS3" s="554"/>
      <c r="AT3" s="554"/>
      <c r="AU3" s="554"/>
      <c r="AV3" s="554"/>
      <c r="AW3" s="554"/>
      <c r="AX3" s="554"/>
      <c r="AY3" s="554"/>
      <c r="AZ3" s="554"/>
      <c r="BA3" s="554"/>
      <c r="BB3" s="554"/>
      <c r="BC3" s="554"/>
      <c r="BD3" s="554"/>
      <c r="BE3" s="554"/>
      <c r="BF3" s="554"/>
      <c r="BG3" s="554"/>
      <c r="BH3" s="554"/>
      <c r="BI3" s="554"/>
      <c r="BJ3" s="554"/>
      <c r="BK3" s="554"/>
      <c r="BL3" s="554"/>
      <c r="BM3" s="554"/>
      <c r="BN3" s="554"/>
      <c r="BO3" s="554"/>
      <c r="BP3" s="554"/>
      <c r="BQ3" s="554"/>
      <c r="BR3" s="554"/>
      <c r="BS3" s="554"/>
      <c r="BT3" s="554"/>
      <c r="BU3" s="554"/>
      <c r="BV3" s="554"/>
      <c r="BW3" s="554"/>
      <c r="BX3" s="554"/>
      <c r="BY3" s="554"/>
      <c r="BZ3" s="554"/>
      <c r="CA3" s="554"/>
      <c r="CB3" s="554"/>
      <c r="CC3" s="554"/>
      <c r="CD3" s="554"/>
      <c r="CE3" s="554"/>
      <c r="CF3" s="554"/>
      <c r="CG3" s="554"/>
      <c r="CH3" s="554"/>
      <c r="CI3" s="554"/>
      <c r="CJ3" s="554"/>
      <c r="CK3" s="554"/>
      <c r="CL3" s="554"/>
      <c r="CM3" s="554"/>
      <c r="CN3" s="554"/>
      <c r="CO3" s="554"/>
      <c r="CP3" s="554"/>
      <c r="CQ3" s="554"/>
      <c r="CR3" s="554"/>
      <c r="CS3" s="554"/>
      <c r="CT3" s="554"/>
      <c r="CU3" s="554"/>
      <c r="CV3" s="554"/>
      <c r="CW3" s="554"/>
      <c r="CX3" s="554"/>
      <c r="CY3" s="555"/>
    </row>
    <row r="4" spans="1:103" ht="32.25" customHeight="1" thickBot="1" x14ac:dyDescent="0.3">
      <c r="A4" s="34">
        <v>16</v>
      </c>
      <c r="B4" s="548" t="s">
        <v>222</v>
      </c>
      <c r="C4" s="549"/>
      <c r="D4" s="102" t="s">
        <v>223</v>
      </c>
      <c r="E4" s="102" t="s">
        <v>223</v>
      </c>
      <c r="F4" s="102" t="s">
        <v>223</v>
      </c>
      <c r="G4" s="102" t="s">
        <v>223</v>
      </c>
      <c r="H4" s="102" t="s">
        <v>223</v>
      </c>
      <c r="I4" s="102" t="s">
        <v>223</v>
      </c>
      <c r="J4" s="102" t="s">
        <v>223</v>
      </c>
      <c r="K4" s="102" t="s">
        <v>223</v>
      </c>
      <c r="L4" s="102" t="s">
        <v>223</v>
      </c>
      <c r="M4" s="102" t="s">
        <v>223</v>
      </c>
      <c r="N4" s="102" t="s">
        <v>223</v>
      </c>
      <c r="O4" s="102" t="s">
        <v>223</v>
      </c>
      <c r="P4" s="102" t="s">
        <v>223</v>
      </c>
      <c r="Q4" s="102" t="s">
        <v>223</v>
      </c>
      <c r="R4" s="102" t="s">
        <v>223</v>
      </c>
      <c r="S4" s="102" t="s">
        <v>223</v>
      </c>
      <c r="T4" s="102" t="s">
        <v>223</v>
      </c>
      <c r="U4" s="102" t="s">
        <v>223</v>
      </c>
      <c r="V4" s="102" t="s">
        <v>223</v>
      </c>
      <c r="W4" s="102" t="s">
        <v>223</v>
      </c>
      <c r="X4" s="102" t="s">
        <v>223</v>
      </c>
      <c r="Y4" s="102" t="s">
        <v>223</v>
      </c>
      <c r="Z4" s="102" t="s">
        <v>223</v>
      </c>
      <c r="AA4" s="102" t="s">
        <v>223</v>
      </c>
      <c r="AB4" s="102" t="s">
        <v>223</v>
      </c>
      <c r="AC4" s="102" t="s">
        <v>223</v>
      </c>
      <c r="AD4" s="102" t="s">
        <v>223</v>
      </c>
      <c r="AE4" s="102" t="s">
        <v>223</v>
      </c>
      <c r="AF4" s="71" t="s">
        <v>224</v>
      </c>
      <c r="AG4" s="102" t="s">
        <v>223</v>
      </c>
      <c r="AH4" s="102" t="s">
        <v>223</v>
      </c>
      <c r="AI4" s="102" t="s">
        <v>223</v>
      </c>
      <c r="AJ4" s="102" t="s">
        <v>223</v>
      </c>
      <c r="AK4" s="102" t="s">
        <v>223</v>
      </c>
      <c r="AL4" s="102" t="s">
        <v>223</v>
      </c>
      <c r="AM4" s="102" t="s">
        <v>223</v>
      </c>
      <c r="AN4" s="102" t="s">
        <v>223</v>
      </c>
      <c r="AO4" s="102" t="s">
        <v>223</v>
      </c>
      <c r="AP4" s="102" t="s">
        <v>223</v>
      </c>
      <c r="AQ4" s="102" t="s">
        <v>223</v>
      </c>
      <c r="AR4" s="102" t="s">
        <v>223</v>
      </c>
      <c r="AS4" s="102" t="s">
        <v>223</v>
      </c>
      <c r="AT4" s="102" t="s">
        <v>223</v>
      </c>
      <c r="AU4" s="102" t="s">
        <v>223</v>
      </c>
      <c r="AV4" s="102" t="s">
        <v>223</v>
      </c>
      <c r="AW4" s="102" t="s">
        <v>223</v>
      </c>
      <c r="AX4" s="102" t="s">
        <v>223</v>
      </c>
      <c r="AY4" s="102" t="s">
        <v>223</v>
      </c>
      <c r="AZ4" s="102" t="s">
        <v>223</v>
      </c>
      <c r="BA4" s="102" t="s">
        <v>223</v>
      </c>
      <c r="BB4" s="102" t="s">
        <v>223</v>
      </c>
      <c r="BC4" s="102" t="s">
        <v>223</v>
      </c>
      <c r="BD4" s="102" t="s">
        <v>223</v>
      </c>
      <c r="BE4" s="102" t="s">
        <v>224</v>
      </c>
      <c r="BF4" s="102" t="s">
        <v>223</v>
      </c>
      <c r="BG4" s="102" t="s">
        <v>224</v>
      </c>
      <c r="BH4" s="102" t="s">
        <v>224</v>
      </c>
      <c r="BI4" s="102" t="s">
        <v>223</v>
      </c>
      <c r="BJ4" s="102" t="s">
        <v>223</v>
      </c>
      <c r="BK4" s="102" t="s">
        <v>223</v>
      </c>
      <c r="BL4" s="102" t="s">
        <v>223</v>
      </c>
      <c r="BM4" s="102" t="s">
        <v>223</v>
      </c>
      <c r="BN4" s="102" t="s">
        <v>223</v>
      </c>
      <c r="BO4" s="102" t="s">
        <v>223</v>
      </c>
      <c r="BP4" s="102" t="s">
        <v>223</v>
      </c>
      <c r="BQ4" s="102" t="s">
        <v>223</v>
      </c>
      <c r="BR4" s="102" t="s">
        <v>223</v>
      </c>
      <c r="BS4" s="102" t="s">
        <v>223</v>
      </c>
      <c r="BT4" s="102" t="s">
        <v>223</v>
      </c>
      <c r="BU4" s="102" t="s">
        <v>223</v>
      </c>
      <c r="BV4" s="102" t="s">
        <v>223</v>
      </c>
      <c r="BW4" s="102" t="s">
        <v>224</v>
      </c>
      <c r="BX4" s="102" t="s">
        <v>225</v>
      </c>
      <c r="BY4" s="102" t="s">
        <v>223</v>
      </c>
      <c r="BZ4" s="102" t="s">
        <v>223</v>
      </c>
      <c r="CA4" s="102" t="s">
        <v>223</v>
      </c>
      <c r="CB4" s="102" t="s">
        <v>223</v>
      </c>
      <c r="CC4" s="102" t="s">
        <v>224</v>
      </c>
      <c r="CD4" s="102" t="s">
        <v>223</v>
      </c>
      <c r="CE4" s="102" t="s">
        <v>223</v>
      </c>
      <c r="CF4" s="102" t="s">
        <v>223</v>
      </c>
      <c r="CG4" s="102" t="s">
        <v>223</v>
      </c>
      <c r="CH4" s="102" t="s">
        <v>223</v>
      </c>
      <c r="CI4" s="102" t="s">
        <v>223</v>
      </c>
      <c r="CJ4" s="102" t="s">
        <v>223</v>
      </c>
      <c r="CK4" s="102" t="s">
        <v>223</v>
      </c>
      <c r="CL4" s="102" t="s">
        <v>223</v>
      </c>
      <c r="CM4" s="102" t="s">
        <v>223</v>
      </c>
      <c r="CN4" s="102" t="s">
        <v>223</v>
      </c>
      <c r="CO4" s="102" t="s">
        <v>223</v>
      </c>
      <c r="CP4" s="102" t="s">
        <v>223</v>
      </c>
      <c r="CQ4" s="102" t="s">
        <v>223</v>
      </c>
      <c r="CR4" s="102" t="s">
        <v>223</v>
      </c>
      <c r="CS4" s="102" t="s">
        <v>223</v>
      </c>
      <c r="CT4" s="102" t="s">
        <v>223</v>
      </c>
      <c r="CU4" s="102" t="s">
        <v>224</v>
      </c>
      <c r="CV4" s="102" t="s">
        <v>224</v>
      </c>
      <c r="CW4" s="102" t="s">
        <v>223</v>
      </c>
      <c r="CX4" s="102" t="s">
        <v>223</v>
      </c>
      <c r="CY4" s="102" t="s">
        <v>223</v>
      </c>
    </row>
    <row r="5" spans="1:103" ht="15.75" x14ac:dyDescent="0.25">
      <c r="A5" s="35">
        <v>17</v>
      </c>
      <c r="B5" s="556" t="s">
        <v>226</v>
      </c>
      <c r="C5" s="20" t="s">
        <v>227</v>
      </c>
      <c r="D5" s="111">
        <v>1</v>
      </c>
      <c r="E5" s="111">
        <v>1</v>
      </c>
      <c r="F5" s="111">
        <v>1</v>
      </c>
      <c r="G5" s="111">
        <v>1</v>
      </c>
      <c r="H5" s="111">
        <v>1</v>
      </c>
      <c r="I5" s="111" t="s">
        <v>152</v>
      </c>
      <c r="J5" s="111">
        <v>1</v>
      </c>
      <c r="K5" s="111">
        <v>1</v>
      </c>
      <c r="L5" s="111">
        <v>1</v>
      </c>
      <c r="M5" s="111">
        <v>1</v>
      </c>
      <c r="N5" s="111">
        <v>1</v>
      </c>
      <c r="O5" s="111">
        <v>1</v>
      </c>
      <c r="P5" s="111">
        <v>1</v>
      </c>
      <c r="Q5" s="111">
        <v>1</v>
      </c>
      <c r="R5" s="111">
        <v>1</v>
      </c>
      <c r="S5" s="111">
        <v>1</v>
      </c>
      <c r="T5" s="111">
        <v>1</v>
      </c>
      <c r="U5" s="111">
        <v>1</v>
      </c>
      <c r="V5" s="111">
        <v>1</v>
      </c>
      <c r="W5" s="111">
        <v>1</v>
      </c>
      <c r="X5" s="111">
        <v>1</v>
      </c>
      <c r="Y5" s="111">
        <v>1</v>
      </c>
      <c r="Z5" s="111">
        <v>1</v>
      </c>
      <c r="AA5" s="111" t="s">
        <v>152</v>
      </c>
      <c r="AB5" s="111" t="s">
        <v>152</v>
      </c>
      <c r="AC5" s="111">
        <v>1</v>
      </c>
      <c r="AD5" s="111" t="s">
        <v>152</v>
      </c>
      <c r="AE5" s="111">
        <v>1</v>
      </c>
      <c r="AF5" s="111" t="s">
        <v>152</v>
      </c>
      <c r="AG5" s="111">
        <v>1</v>
      </c>
      <c r="AH5" s="111">
        <v>1</v>
      </c>
      <c r="AI5" s="111" t="s">
        <v>152</v>
      </c>
      <c r="AJ5" s="111">
        <v>1</v>
      </c>
      <c r="AK5" s="111">
        <v>1</v>
      </c>
      <c r="AL5" s="111">
        <v>1</v>
      </c>
      <c r="AM5" s="111">
        <v>1</v>
      </c>
      <c r="AN5" s="111">
        <v>1</v>
      </c>
      <c r="AO5" s="111" t="s">
        <v>152</v>
      </c>
      <c r="AP5" s="111" t="s">
        <v>152</v>
      </c>
      <c r="AQ5" s="111">
        <v>1</v>
      </c>
      <c r="AR5" s="111">
        <v>1</v>
      </c>
      <c r="AS5" s="111">
        <v>1</v>
      </c>
      <c r="AT5" s="111">
        <v>1</v>
      </c>
      <c r="AU5" s="111">
        <v>1</v>
      </c>
      <c r="AV5" s="111">
        <v>1</v>
      </c>
      <c r="AW5" s="111">
        <v>1</v>
      </c>
      <c r="AX5" s="111">
        <v>1</v>
      </c>
      <c r="AY5" s="111">
        <v>1</v>
      </c>
      <c r="AZ5" s="111" t="s">
        <v>152</v>
      </c>
      <c r="BA5" s="111">
        <v>1</v>
      </c>
      <c r="BB5" s="111">
        <v>1</v>
      </c>
      <c r="BC5" s="111">
        <v>1</v>
      </c>
      <c r="BD5" s="111">
        <v>1</v>
      </c>
      <c r="BE5" s="111">
        <v>1</v>
      </c>
      <c r="BF5" s="111" t="s">
        <v>152</v>
      </c>
      <c r="BG5" s="111">
        <v>1</v>
      </c>
      <c r="BH5" s="111">
        <v>1</v>
      </c>
      <c r="BI5" s="111">
        <v>1</v>
      </c>
      <c r="BJ5" s="111">
        <v>1</v>
      </c>
      <c r="BK5" s="111" t="s">
        <v>152</v>
      </c>
      <c r="BL5" s="111" t="s">
        <v>152</v>
      </c>
      <c r="BM5" s="111" t="s">
        <v>152</v>
      </c>
      <c r="BN5" s="111">
        <v>1</v>
      </c>
      <c r="BO5" s="111">
        <v>1</v>
      </c>
      <c r="BP5" s="111">
        <v>1</v>
      </c>
      <c r="BQ5" s="111" t="s">
        <v>152</v>
      </c>
      <c r="BR5" s="111" t="s">
        <v>152</v>
      </c>
      <c r="BS5" s="111">
        <v>1</v>
      </c>
      <c r="BT5" s="111">
        <v>1</v>
      </c>
      <c r="BU5" s="111" t="s">
        <v>152</v>
      </c>
      <c r="BV5" s="111" t="s">
        <v>152</v>
      </c>
      <c r="BW5" s="111">
        <v>1</v>
      </c>
      <c r="BX5" s="111">
        <v>1</v>
      </c>
      <c r="BY5" s="111" t="s">
        <v>152</v>
      </c>
      <c r="BZ5" s="111">
        <v>1</v>
      </c>
      <c r="CA5" s="111">
        <v>1</v>
      </c>
      <c r="CB5" s="111">
        <v>1</v>
      </c>
      <c r="CC5" s="111">
        <v>1</v>
      </c>
      <c r="CD5" s="111">
        <v>1</v>
      </c>
      <c r="CE5" s="111">
        <v>1</v>
      </c>
      <c r="CF5" s="111">
        <v>1</v>
      </c>
      <c r="CG5" s="111" t="s">
        <v>152</v>
      </c>
      <c r="CH5" s="111">
        <v>1</v>
      </c>
      <c r="CI5" s="111">
        <v>1</v>
      </c>
      <c r="CJ5" s="111" t="s">
        <v>152</v>
      </c>
      <c r="CK5" s="111">
        <v>1</v>
      </c>
      <c r="CL5" s="111">
        <v>1</v>
      </c>
      <c r="CM5" s="111">
        <v>1</v>
      </c>
      <c r="CN5" s="111">
        <v>1</v>
      </c>
      <c r="CO5" s="111">
        <v>1</v>
      </c>
      <c r="CP5" s="111" t="s">
        <v>152</v>
      </c>
      <c r="CQ5" s="111" t="s">
        <v>152</v>
      </c>
      <c r="CR5" s="111">
        <v>1</v>
      </c>
      <c r="CS5" s="111">
        <v>1</v>
      </c>
      <c r="CT5" s="111">
        <v>1</v>
      </c>
      <c r="CU5" s="111">
        <v>1</v>
      </c>
      <c r="CV5" s="111">
        <v>1</v>
      </c>
      <c r="CW5" s="111">
        <v>1</v>
      </c>
      <c r="CX5" s="111">
        <v>1</v>
      </c>
      <c r="CY5" s="111">
        <v>1</v>
      </c>
    </row>
    <row r="6" spans="1:103" ht="31.5" x14ac:dyDescent="0.25">
      <c r="A6" s="7">
        <v>18</v>
      </c>
      <c r="B6" s="556"/>
      <c r="C6" s="21" t="s">
        <v>228</v>
      </c>
      <c r="D6" s="100">
        <v>1</v>
      </c>
      <c r="E6" s="100">
        <v>1</v>
      </c>
      <c r="F6" s="100">
        <v>1</v>
      </c>
      <c r="G6" s="100">
        <v>1</v>
      </c>
      <c r="H6" s="100">
        <v>1</v>
      </c>
      <c r="I6" s="100" t="s">
        <v>152</v>
      </c>
      <c r="J6" s="100">
        <v>1</v>
      </c>
      <c r="K6" s="100">
        <v>1</v>
      </c>
      <c r="L6" s="100">
        <v>1</v>
      </c>
      <c r="M6" s="100">
        <v>1</v>
      </c>
      <c r="N6" s="100">
        <v>1</v>
      </c>
      <c r="O6" s="100">
        <v>0</v>
      </c>
      <c r="P6" s="100">
        <v>1</v>
      </c>
      <c r="Q6" s="100">
        <v>1</v>
      </c>
      <c r="R6" s="100">
        <v>1</v>
      </c>
      <c r="S6" s="100">
        <v>1</v>
      </c>
      <c r="T6" s="100">
        <v>1</v>
      </c>
      <c r="U6" s="100">
        <v>1</v>
      </c>
      <c r="V6" s="100">
        <v>1</v>
      </c>
      <c r="W6" s="100">
        <v>1</v>
      </c>
      <c r="X6" s="100">
        <v>1</v>
      </c>
      <c r="Y6" s="100">
        <v>1</v>
      </c>
      <c r="Z6" s="100">
        <v>1</v>
      </c>
      <c r="AA6" s="100" t="s">
        <v>152</v>
      </c>
      <c r="AB6" s="100" t="s">
        <v>152</v>
      </c>
      <c r="AC6" s="100">
        <v>1</v>
      </c>
      <c r="AD6" s="100" t="s">
        <v>152</v>
      </c>
      <c r="AE6" s="100">
        <v>1</v>
      </c>
      <c r="AF6" s="100" t="s">
        <v>152</v>
      </c>
      <c r="AG6" s="100">
        <v>1</v>
      </c>
      <c r="AH6" s="100">
        <v>1</v>
      </c>
      <c r="AI6" s="100" t="s">
        <v>152</v>
      </c>
      <c r="AJ6" s="100">
        <v>1</v>
      </c>
      <c r="AK6" s="100">
        <v>1</v>
      </c>
      <c r="AL6" s="100">
        <v>1</v>
      </c>
      <c r="AM6" s="100">
        <v>1</v>
      </c>
      <c r="AN6" s="111">
        <v>1</v>
      </c>
      <c r="AO6" s="100" t="s">
        <v>152</v>
      </c>
      <c r="AP6" s="100" t="s">
        <v>152</v>
      </c>
      <c r="AQ6" s="100">
        <v>1</v>
      </c>
      <c r="AR6" s="100">
        <v>1</v>
      </c>
      <c r="AS6" s="100">
        <v>1</v>
      </c>
      <c r="AT6" s="100">
        <v>1</v>
      </c>
      <c r="AU6" s="100">
        <v>1</v>
      </c>
      <c r="AV6" s="100">
        <v>1</v>
      </c>
      <c r="AW6" s="100">
        <v>1</v>
      </c>
      <c r="AX6" s="100">
        <v>1</v>
      </c>
      <c r="AY6" s="100">
        <v>1</v>
      </c>
      <c r="AZ6" s="100" t="s">
        <v>152</v>
      </c>
      <c r="BA6" s="100">
        <v>1</v>
      </c>
      <c r="BB6" s="100">
        <v>1</v>
      </c>
      <c r="BC6" s="100">
        <v>1</v>
      </c>
      <c r="BD6" s="100">
        <v>0.5</v>
      </c>
      <c r="BE6" s="100">
        <v>1</v>
      </c>
      <c r="BF6" s="100" t="s">
        <v>152</v>
      </c>
      <c r="BG6" s="100">
        <v>1</v>
      </c>
      <c r="BH6" s="100">
        <v>1</v>
      </c>
      <c r="BI6" s="100">
        <v>1</v>
      </c>
      <c r="BJ6" s="100">
        <v>1</v>
      </c>
      <c r="BK6" s="100" t="s">
        <v>152</v>
      </c>
      <c r="BL6" s="100" t="s">
        <v>152</v>
      </c>
      <c r="BM6" s="100" t="s">
        <v>152</v>
      </c>
      <c r="BN6" s="100">
        <v>1</v>
      </c>
      <c r="BO6" s="100">
        <v>1</v>
      </c>
      <c r="BP6" s="100">
        <v>1</v>
      </c>
      <c r="BQ6" s="100" t="s">
        <v>152</v>
      </c>
      <c r="BR6" s="100" t="s">
        <v>152</v>
      </c>
      <c r="BS6" s="100">
        <v>1</v>
      </c>
      <c r="BT6" s="100">
        <v>1</v>
      </c>
      <c r="BU6" s="100" t="s">
        <v>152</v>
      </c>
      <c r="BV6" s="100" t="s">
        <v>152</v>
      </c>
      <c r="BW6" s="100">
        <v>1</v>
      </c>
      <c r="BX6" s="100">
        <v>1</v>
      </c>
      <c r="BY6" s="100" t="s">
        <v>152</v>
      </c>
      <c r="BZ6" s="100">
        <v>1</v>
      </c>
      <c r="CA6" s="100">
        <v>1</v>
      </c>
      <c r="CB6" s="100">
        <v>1</v>
      </c>
      <c r="CC6" s="100">
        <v>1</v>
      </c>
      <c r="CD6" s="100">
        <v>1</v>
      </c>
      <c r="CE6" s="100">
        <v>1</v>
      </c>
      <c r="CF6" s="100">
        <v>1</v>
      </c>
      <c r="CG6" s="100" t="s">
        <v>152</v>
      </c>
      <c r="CH6" s="100">
        <v>1</v>
      </c>
      <c r="CI6" s="100">
        <v>0</v>
      </c>
      <c r="CJ6" s="100" t="s">
        <v>152</v>
      </c>
      <c r="CK6" s="100">
        <v>1</v>
      </c>
      <c r="CL6" s="100">
        <v>1</v>
      </c>
      <c r="CM6" s="100">
        <v>1</v>
      </c>
      <c r="CN6" s="100">
        <v>1</v>
      </c>
      <c r="CO6" s="100">
        <v>1</v>
      </c>
      <c r="CP6" s="100" t="s">
        <v>152</v>
      </c>
      <c r="CQ6" s="100" t="s">
        <v>152</v>
      </c>
      <c r="CR6" s="100">
        <v>1</v>
      </c>
      <c r="CS6" s="100">
        <v>1</v>
      </c>
      <c r="CT6" s="100">
        <v>1</v>
      </c>
      <c r="CU6" s="100">
        <v>1</v>
      </c>
      <c r="CV6" s="100">
        <v>1</v>
      </c>
      <c r="CW6" s="100">
        <v>1</v>
      </c>
      <c r="CX6" s="100">
        <v>1</v>
      </c>
      <c r="CY6" s="100">
        <v>1</v>
      </c>
    </row>
    <row r="7" spans="1:103" ht="47.25" x14ac:dyDescent="0.25">
      <c r="A7" s="25">
        <v>19</v>
      </c>
      <c r="B7" s="556"/>
      <c r="C7" s="21" t="s">
        <v>229</v>
      </c>
      <c r="D7" s="100">
        <v>1</v>
      </c>
      <c r="E7" s="100">
        <v>1</v>
      </c>
      <c r="F7" s="100">
        <v>1</v>
      </c>
      <c r="G7" s="100">
        <v>1</v>
      </c>
      <c r="H7" s="100">
        <v>1</v>
      </c>
      <c r="I7" s="100" t="s">
        <v>152</v>
      </c>
      <c r="J7" s="100">
        <v>0</v>
      </c>
      <c r="K7" s="100">
        <v>0</v>
      </c>
      <c r="L7" s="100">
        <v>1</v>
      </c>
      <c r="M7" s="100">
        <v>0</v>
      </c>
      <c r="N7" s="100">
        <v>0</v>
      </c>
      <c r="O7" s="100">
        <v>0</v>
      </c>
      <c r="P7" s="100">
        <v>0.5</v>
      </c>
      <c r="Q7" s="100">
        <v>0.5</v>
      </c>
      <c r="R7" s="100">
        <v>1</v>
      </c>
      <c r="S7" s="100">
        <v>0</v>
      </c>
      <c r="T7" s="100">
        <v>1</v>
      </c>
      <c r="U7" s="100">
        <v>1</v>
      </c>
      <c r="V7" s="100">
        <v>1</v>
      </c>
      <c r="W7" s="100">
        <v>1</v>
      </c>
      <c r="X7" s="100">
        <v>0</v>
      </c>
      <c r="Y7" s="100">
        <v>0.5</v>
      </c>
      <c r="Z7" s="100">
        <v>1</v>
      </c>
      <c r="AA7" s="100" t="s">
        <v>152</v>
      </c>
      <c r="AB7" s="100" t="s">
        <v>152</v>
      </c>
      <c r="AC7" s="100">
        <v>1</v>
      </c>
      <c r="AD7" s="100" t="s">
        <v>152</v>
      </c>
      <c r="AE7" s="100">
        <v>1</v>
      </c>
      <c r="AF7" s="100" t="s">
        <v>152</v>
      </c>
      <c r="AG7" s="100">
        <v>0</v>
      </c>
      <c r="AH7" s="100">
        <v>1</v>
      </c>
      <c r="AI7" s="100" t="s">
        <v>152</v>
      </c>
      <c r="AJ7" s="100">
        <v>1</v>
      </c>
      <c r="AK7" s="100">
        <v>1</v>
      </c>
      <c r="AL7" s="100">
        <v>0</v>
      </c>
      <c r="AM7" s="100">
        <v>0.5</v>
      </c>
      <c r="AN7" s="111">
        <v>1</v>
      </c>
      <c r="AO7" s="100" t="s">
        <v>152</v>
      </c>
      <c r="AP7" s="100" t="s">
        <v>152</v>
      </c>
      <c r="AQ7" s="100">
        <v>1</v>
      </c>
      <c r="AR7" s="100">
        <v>1</v>
      </c>
      <c r="AS7" s="100">
        <v>1</v>
      </c>
      <c r="AT7" s="100">
        <v>0</v>
      </c>
      <c r="AU7" s="100">
        <v>1</v>
      </c>
      <c r="AV7" s="100">
        <v>1</v>
      </c>
      <c r="AW7" s="100">
        <v>0.5</v>
      </c>
      <c r="AX7" s="100">
        <v>1</v>
      </c>
      <c r="AY7" s="100">
        <v>1</v>
      </c>
      <c r="AZ7" s="100" t="s">
        <v>152</v>
      </c>
      <c r="BA7" s="100">
        <v>1</v>
      </c>
      <c r="BB7" s="100">
        <v>1</v>
      </c>
      <c r="BC7" s="100">
        <v>1</v>
      </c>
      <c r="BD7" s="100">
        <v>0</v>
      </c>
      <c r="BE7" s="100">
        <v>1</v>
      </c>
      <c r="BF7" s="100" t="s">
        <v>152</v>
      </c>
      <c r="BG7" s="100">
        <v>1</v>
      </c>
      <c r="BH7" s="100">
        <v>0.5</v>
      </c>
      <c r="BI7" s="100">
        <v>1</v>
      </c>
      <c r="BJ7" s="100">
        <v>0</v>
      </c>
      <c r="BK7" s="100" t="s">
        <v>152</v>
      </c>
      <c r="BL7" s="100" t="s">
        <v>152</v>
      </c>
      <c r="BM7" s="100" t="s">
        <v>152</v>
      </c>
      <c r="BN7" s="100">
        <v>1</v>
      </c>
      <c r="BO7" s="100">
        <v>1</v>
      </c>
      <c r="BP7" s="100">
        <v>1</v>
      </c>
      <c r="BQ7" s="100" t="s">
        <v>152</v>
      </c>
      <c r="BR7" s="100" t="s">
        <v>152</v>
      </c>
      <c r="BS7" s="100">
        <v>1</v>
      </c>
      <c r="BT7" s="100">
        <v>1</v>
      </c>
      <c r="BU7" s="100" t="s">
        <v>152</v>
      </c>
      <c r="BV7" s="100" t="s">
        <v>152</v>
      </c>
      <c r="BW7" s="100">
        <v>1</v>
      </c>
      <c r="BX7" s="100">
        <v>1</v>
      </c>
      <c r="BY7" s="100" t="s">
        <v>152</v>
      </c>
      <c r="BZ7" s="100">
        <v>1</v>
      </c>
      <c r="CA7" s="100">
        <v>0</v>
      </c>
      <c r="CB7" s="100">
        <v>0</v>
      </c>
      <c r="CC7" s="100">
        <v>1</v>
      </c>
      <c r="CD7" s="100">
        <v>1</v>
      </c>
      <c r="CE7" s="100">
        <v>0.5</v>
      </c>
      <c r="CF7" s="100">
        <v>1</v>
      </c>
      <c r="CG7" s="100" t="s">
        <v>152</v>
      </c>
      <c r="CH7" s="100">
        <v>1</v>
      </c>
      <c r="CI7" s="100">
        <v>0</v>
      </c>
      <c r="CJ7" s="100" t="s">
        <v>152</v>
      </c>
      <c r="CK7" s="100">
        <v>1</v>
      </c>
      <c r="CL7" s="100">
        <v>0</v>
      </c>
      <c r="CM7" s="100">
        <v>1</v>
      </c>
      <c r="CN7" s="100">
        <v>1</v>
      </c>
      <c r="CO7" s="100">
        <v>1</v>
      </c>
      <c r="CP7" s="100" t="s">
        <v>152</v>
      </c>
      <c r="CQ7" s="100" t="s">
        <v>152</v>
      </c>
      <c r="CR7" s="100">
        <v>1</v>
      </c>
      <c r="CS7" s="100">
        <v>1</v>
      </c>
      <c r="CT7" s="100">
        <v>0</v>
      </c>
      <c r="CU7" s="100">
        <v>1</v>
      </c>
      <c r="CV7" s="100">
        <v>1</v>
      </c>
      <c r="CW7" s="100">
        <v>1</v>
      </c>
      <c r="CX7" s="100">
        <v>0</v>
      </c>
      <c r="CY7" s="100">
        <v>0.5</v>
      </c>
    </row>
    <row r="8" spans="1:103" ht="48" thickBot="1" x14ac:dyDescent="0.3">
      <c r="A8" s="36">
        <v>20</v>
      </c>
      <c r="B8" s="557"/>
      <c r="C8" s="22" t="s">
        <v>230</v>
      </c>
      <c r="D8" s="110">
        <v>1</v>
      </c>
      <c r="E8" s="110">
        <v>1</v>
      </c>
      <c r="F8" s="110">
        <v>0</v>
      </c>
      <c r="G8" s="110">
        <v>1</v>
      </c>
      <c r="H8" s="110">
        <v>1</v>
      </c>
      <c r="I8" s="110" t="s">
        <v>152</v>
      </c>
      <c r="J8" s="110">
        <v>1</v>
      </c>
      <c r="K8" s="110">
        <v>1</v>
      </c>
      <c r="L8" s="110">
        <v>1</v>
      </c>
      <c r="M8" s="110">
        <v>0</v>
      </c>
      <c r="N8" s="110">
        <v>1</v>
      </c>
      <c r="O8" s="110">
        <v>0.5</v>
      </c>
      <c r="P8" s="110">
        <v>0.5</v>
      </c>
      <c r="Q8" s="110">
        <v>0.5</v>
      </c>
      <c r="R8" s="110">
        <v>1</v>
      </c>
      <c r="S8" s="110">
        <v>0</v>
      </c>
      <c r="T8" s="110">
        <v>0</v>
      </c>
      <c r="U8" s="110">
        <v>1</v>
      </c>
      <c r="V8" s="110">
        <v>1</v>
      </c>
      <c r="W8" s="110">
        <v>1</v>
      </c>
      <c r="X8" s="110">
        <v>0</v>
      </c>
      <c r="Y8" s="110">
        <v>0.5</v>
      </c>
      <c r="Z8" s="110">
        <v>1</v>
      </c>
      <c r="AA8" s="110" t="s">
        <v>152</v>
      </c>
      <c r="AB8" s="110" t="s">
        <v>152</v>
      </c>
      <c r="AC8" s="110">
        <v>0</v>
      </c>
      <c r="AD8" s="110" t="s">
        <v>152</v>
      </c>
      <c r="AE8" s="110">
        <v>1</v>
      </c>
      <c r="AF8" s="110" t="s">
        <v>152</v>
      </c>
      <c r="AG8" s="110">
        <v>1</v>
      </c>
      <c r="AH8" s="110">
        <v>1</v>
      </c>
      <c r="AI8" s="110" t="s">
        <v>152</v>
      </c>
      <c r="AJ8" s="110">
        <v>1</v>
      </c>
      <c r="AK8" s="110">
        <v>1</v>
      </c>
      <c r="AL8" s="110">
        <v>0</v>
      </c>
      <c r="AM8" s="110">
        <v>1</v>
      </c>
      <c r="AN8" s="110">
        <v>0.5</v>
      </c>
      <c r="AO8" s="110" t="s">
        <v>152</v>
      </c>
      <c r="AP8" s="110" t="s">
        <v>152</v>
      </c>
      <c r="AQ8" s="110">
        <v>0</v>
      </c>
      <c r="AR8" s="110">
        <v>1</v>
      </c>
      <c r="AS8" s="110">
        <v>0.5</v>
      </c>
      <c r="AT8" s="110">
        <v>0</v>
      </c>
      <c r="AU8" s="110">
        <v>1</v>
      </c>
      <c r="AV8" s="110">
        <v>1</v>
      </c>
      <c r="AW8" s="110">
        <v>1</v>
      </c>
      <c r="AX8" s="110">
        <v>0</v>
      </c>
      <c r="AY8" s="110">
        <v>0</v>
      </c>
      <c r="AZ8" s="110" t="s">
        <v>152</v>
      </c>
      <c r="BA8" s="110">
        <v>0.5</v>
      </c>
      <c r="BB8" s="110">
        <v>1</v>
      </c>
      <c r="BC8" s="110">
        <v>1</v>
      </c>
      <c r="BD8" s="110">
        <v>0</v>
      </c>
      <c r="BE8" s="110">
        <v>0.5</v>
      </c>
      <c r="BF8" s="110" t="s">
        <v>152</v>
      </c>
      <c r="BG8" s="110">
        <v>1</v>
      </c>
      <c r="BH8" s="110">
        <v>0.5</v>
      </c>
      <c r="BI8" s="110">
        <v>0.5</v>
      </c>
      <c r="BJ8" s="110">
        <v>0</v>
      </c>
      <c r="BK8" s="110" t="s">
        <v>152</v>
      </c>
      <c r="BL8" s="110" t="s">
        <v>152</v>
      </c>
      <c r="BM8" s="110" t="s">
        <v>152</v>
      </c>
      <c r="BN8" s="110">
        <v>0.5</v>
      </c>
      <c r="BO8" s="110">
        <v>0</v>
      </c>
      <c r="BP8" s="101">
        <v>1</v>
      </c>
      <c r="BQ8" s="110" t="s">
        <v>152</v>
      </c>
      <c r="BR8" s="110" t="s">
        <v>152</v>
      </c>
      <c r="BS8" s="110">
        <v>1</v>
      </c>
      <c r="BT8" s="110">
        <v>0</v>
      </c>
      <c r="BU8" s="110" t="s">
        <v>152</v>
      </c>
      <c r="BV8" s="110" t="s">
        <v>152</v>
      </c>
      <c r="BW8" s="110">
        <v>0</v>
      </c>
      <c r="BX8" s="110">
        <v>0.5</v>
      </c>
      <c r="BY8" s="110" t="s">
        <v>152</v>
      </c>
      <c r="BZ8" s="110">
        <v>0</v>
      </c>
      <c r="CA8" s="110">
        <v>1</v>
      </c>
      <c r="CB8" s="110">
        <v>1</v>
      </c>
      <c r="CC8" s="110">
        <v>1</v>
      </c>
      <c r="CD8" s="110">
        <v>0.5</v>
      </c>
      <c r="CE8" s="110">
        <v>0.5</v>
      </c>
      <c r="CF8" s="110">
        <v>1</v>
      </c>
      <c r="CG8" s="110" t="s">
        <v>152</v>
      </c>
      <c r="CH8" s="110">
        <v>0.5</v>
      </c>
      <c r="CI8" s="110">
        <v>0</v>
      </c>
      <c r="CJ8" s="110" t="s">
        <v>152</v>
      </c>
      <c r="CK8" s="110">
        <v>1</v>
      </c>
      <c r="CL8" s="110">
        <v>0</v>
      </c>
      <c r="CM8" s="110">
        <v>1</v>
      </c>
      <c r="CN8" s="110">
        <v>0</v>
      </c>
      <c r="CO8" s="110">
        <v>0</v>
      </c>
      <c r="CP8" s="110" t="s">
        <v>152</v>
      </c>
      <c r="CQ8" s="101" t="s">
        <v>152</v>
      </c>
      <c r="CR8" s="110">
        <v>1</v>
      </c>
      <c r="CS8" s="110">
        <v>1</v>
      </c>
      <c r="CT8" s="110">
        <v>0</v>
      </c>
      <c r="CU8" s="110">
        <v>0</v>
      </c>
      <c r="CV8" s="110">
        <v>1</v>
      </c>
      <c r="CW8" s="110">
        <v>1</v>
      </c>
      <c r="CX8" s="110">
        <v>0</v>
      </c>
      <c r="CY8" s="110">
        <v>0</v>
      </c>
    </row>
    <row r="9" spans="1:103" ht="15.75" customHeight="1" x14ac:dyDescent="0.25">
      <c r="A9" s="24">
        <v>21</v>
      </c>
      <c r="B9" s="558" t="s">
        <v>231</v>
      </c>
      <c r="C9" s="23" t="s">
        <v>227</v>
      </c>
      <c r="D9" s="99">
        <v>1</v>
      </c>
      <c r="E9" s="99">
        <v>1</v>
      </c>
      <c r="F9" s="99">
        <v>1</v>
      </c>
      <c r="G9" s="99">
        <v>1</v>
      </c>
      <c r="H9" s="99" t="s">
        <v>152</v>
      </c>
      <c r="I9" s="99" t="s">
        <v>152</v>
      </c>
      <c r="J9" s="99">
        <v>1</v>
      </c>
      <c r="K9" s="99">
        <v>1</v>
      </c>
      <c r="L9" s="99" t="s">
        <v>152</v>
      </c>
      <c r="M9" s="99" t="s">
        <v>152</v>
      </c>
      <c r="N9" s="99" t="s">
        <v>152</v>
      </c>
      <c r="O9" s="99" t="s">
        <v>152</v>
      </c>
      <c r="P9" s="99">
        <v>1</v>
      </c>
      <c r="Q9" s="99">
        <v>1</v>
      </c>
      <c r="R9" s="99">
        <v>1</v>
      </c>
      <c r="S9" s="99">
        <v>1</v>
      </c>
      <c r="T9" s="99">
        <v>1</v>
      </c>
      <c r="U9" s="99">
        <v>1</v>
      </c>
      <c r="V9" s="99">
        <v>1</v>
      </c>
      <c r="W9" s="99">
        <v>1</v>
      </c>
      <c r="X9" s="99" t="s">
        <v>152</v>
      </c>
      <c r="Y9" s="99" t="s">
        <v>152</v>
      </c>
      <c r="Z9" s="99">
        <v>1</v>
      </c>
      <c r="AA9" s="99" t="s">
        <v>152</v>
      </c>
      <c r="AB9" s="99" t="s">
        <v>152</v>
      </c>
      <c r="AC9" s="99">
        <v>1</v>
      </c>
      <c r="AD9" s="99" t="s">
        <v>152</v>
      </c>
      <c r="AE9" s="99">
        <v>1</v>
      </c>
      <c r="AF9" s="99">
        <v>1</v>
      </c>
      <c r="AG9" s="99">
        <v>1</v>
      </c>
      <c r="AH9" s="99">
        <v>1</v>
      </c>
      <c r="AI9" s="99" t="s">
        <v>152</v>
      </c>
      <c r="AJ9" s="99" t="s">
        <v>152</v>
      </c>
      <c r="AK9" s="99" t="s">
        <v>152</v>
      </c>
      <c r="AL9" s="99" t="s">
        <v>152</v>
      </c>
      <c r="AM9" s="99" t="s">
        <v>152</v>
      </c>
      <c r="AN9" s="99">
        <v>1</v>
      </c>
      <c r="AO9" s="99" t="s">
        <v>152</v>
      </c>
      <c r="AP9" s="99" t="s">
        <v>152</v>
      </c>
      <c r="AQ9" s="99" t="s">
        <v>152</v>
      </c>
      <c r="AR9" s="99">
        <v>1</v>
      </c>
      <c r="AS9" s="99">
        <v>1</v>
      </c>
      <c r="AT9" s="99" t="s">
        <v>152</v>
      </c>
      <c r="AU9" s="99">
        <v>1</v>
      </c>
      <c r="AV9" s="99">
        <v>1</v>
      </c>
      <c r="AW9" s="99">
        <v>1</v>
      </c>
      <c r="AX9" s="99" t="s">
        <v>152</v>
      </c>
      <c r="AY9" s="99" t="s">
        <v>152</v>
      </c>
      <c r="AZ9" s="99" t="s">
        <v>152</v>
      </c>
      <c r="BA9" s="99" t="s">
        <v>152</v>
      </c>
      <c r="BB9" s="99">
        <v>1</v>
      </c>
      <c r="BC9" s="99">
        <v>1</v>
      </c>
      <c r="BD9" s="99" t="s">
        <v>152</v>
      </c>
      <c r="BE9" s="99" t="s">
        <v>152</v>
      </c>
      <c r="BF9" s="99">
        <v>1</v>
      </c>
      <c r="BG9" s="99">
        <v>1</v>
      </c>
      <c r="BH9" s="99">
        <v>1</v>
      </c>
      <c r="BI9" s="99" t="s">
        <v>152</v>
      </c>
      <c r="BJ9" s="99" t="s">
        <v>152</v>
      </c>
      <c r="BK9" s="99" t="s">
        <v>152</v>
      </c>
      <c r="BL9" s="99" t="s">
        <v>152</v>
      </c>
      <c r="BM9" s="99" t="s">
        <v>152</v>
      </c>
      <c r="BN9" s="99">
        <v>1</v>
      </c>
      <c r="BO9" s="99" t="s">
        <v>152</v>
      </c>
      <c r="BP9" s="111">
        <v>1</v>
      </c>
      <c r="BQ9" s="99">
        <v>1</v>
      </c>
      <c r="BR9" s="99">
        <v>1</v>
      </c>
      <c r="BS9" s="99">
        <v>1</v>
      </c>
      <c r="BT9" s="99" t="s">
        <v>152</v>
      </c>
      <c r="BU9" s="99" t="s">
        <v>152</v>
      </c>
      <c r="BV9" s="99" t="s">
        <v>152</v>
      </c>
      <c r="BW9" s="99" t="s">
        <v>152</v>
      </c>
      <c r="BX9" s="99" t="s">
        <v>152</v>
      </c>
      <c r="BY9" s="99" t="s">
        <v>152</v>
      </c>
      <c r="BZ9" s="99" t="s">
        <v>152</v>
      </c>
      <c r="CA9" s="99">
        <v>1</v>
      </c>
      <c r="CB9" s="99">
        <v>1</v>
      </c>
      <c r="CC9" s="99">
        <v>1</v>
      </c>
      <c r="CD9" s="99" t="s">
        <v>152</v>
      </c>
      <c r="CE9" s="99" t="s">
        <v>152</v>
      </c>
      <c r="CF9" s="99" t="s">
        <v>152</v>
      </c>
      <c r="CG9" s="99" t="s">
        <v>152</v>
      </c>
      <c r="CH9" s="99">
        <v>1</v>
      </c>
      <c r="CI9" s="99" t="s">
        <v>152</v>
      </c>
      <c r="CJ9" s="99" t="s">
        <v>152</v>
      </c>
      <c r="CK9" s="99">
        <v>1</v>
      </c>
      <c r="CL9" s="99">
        <v>1</v>
      </c>
      <c r="CM9" s="99" t="s">
        <v>152</v>
      </c>
      <c r="CN9" s="99" t="s">
        <v>152</v>
      </c>
      <c r="CO9" s="99" t="s">
        <v>152</v>
      </c>
      <c r="CP9" s="99" t="s">
        <v>152</v>
      </c>
      <c r="CQ9" s="99" t="s">
        <v>152</v>
      </c>
      <c r="CR9" s="99" t="s">
        <v>152</v>
      </c>
      <c r="CS9" s="99" t="s">
        <v>152</v>
      </c>
      <c r="CT9" s="99" t="s">
        <v>152</v>
      </c>
      <c r="CU9" s="99">
        <v>1</v>
      </c>
      <c r="CV9" s="99" t="s">
        <v>152</v>
      </c>
      <c r="CW9" s="99">
        <v>1</v>
      </c>
      <c r="CX9" s="99" t="s">
        <v>152</v>
      </c>
      <c r="CY9" s="99">
        <v>1</v>
      </c>
    </row>
    <row r="10" spans="1:103" ht="31.5" x14ac:dyDescent="0.25">
      <c r="A10" s="7">
        <v>22</v>
      </c>
      <c r="B10" s="556"/>
      <c r="C10" s="21" t="s">
        <v>228</v>
      </c>
      <c r="D10" s="100">
        <v>1</v>
      </c>
      <c r="E10" s="100">
        <v>1</v>
      </c>
      <c r="F10" s="100">
        <v>1</v>
      </c>
      <c r="G10" s="100">
        <v>1</v>
      </c>
      <c r="H10" s="100" t="s">
        <v>152</v>
      </c>
      <c r="I10" s="100" t="s">
        <v>152</v>
      </c>
      <c r="J10" s="100">
        <v>1</v>
      </c>
      <c r="K10" s="100">
        <v>1</v>
      </c>
      <c r="L10" s="100" t="s">
        <v>152</v>
      </c>
      <c r="M10" s="100" t="s">
        <v>152</v>
      </c>
      <c r="N10" s="100" t="s">
        <v>152</v>
      </c>
      <c r="O10" s="100" t="s">
        <v>152</v>
      </c>
      <c r="P10" s="100">
        <v>1</v>
      </c>
      <c r="Q10" s="100">
        <v>1</v>
      </c>
      <c r="R10" s="100">
        <v>1</v>
      </c>
      <c r="S10" s="100">
        <v>1</v>
      </c>
      <c r="T10" s="100">
        <v>1</v>
      </c>
      <c r="U10" s="100">
        <v>1</v>
      </c>
      <c r="V10" s="100">
        <v>1</v>
      </c>
      <c r="W10" s="100">
        <v>1</v>
      </c>
      <c r="X10" s="100" t="s">
        <v>152</v>
      </c>
      <c r="Y10" s="100" t="s">
        <v>152</v>
      </c>
      <c r="Z10" s="100">
        <v>1</v>
      </c>
      <c r="AA10" s="100" t="s">
        <v>152</v>
      </c>
      <c r="AB10" s="100" t="s">
        <v>152</v>
      </c>
      <c r="AC10" s="100">
        <v>1</v>
      </c>
      <c r="AD10" s="100" t="s">
        <v>152</v>
      </c>
      <c r="AE10" s="100">
        <v>1</v>
      </c>
      <c r="AF10" s="100">
        <v>1</v>
      </c>
      <c r="AG10" s="100">
        <v>1</v>
      </c>
      <c r="AH10" s="100">
        <v>1</v>
      </c>
      <c r="AI10" s="100" t="s">
        <v>152</v>
      </c>
      <c r="AJ10" s="100" t="s">
        <v>152</v>
      </c>
      <c r="AK10" s="100" t="s">
        <v>152</v>
      </c>
      <c r="AL10" s="100" t="s">
        <v>152</v>
      </c>
      <c r="AM10" s="100" t="s">
        <v>152</v>
      </c>
      <c r="AN10" s="100">
        <v>1</v>
      </c>
      <c r="AO10" s="100" t="s">
        <v>152</v>
      </c>
      <c r="AP10" s="100" t="s">
        <v>152</v>
      </c>
      <c r="AQ10" s="100" t="s">
        <v>152</v>
      </c>
      <c r="AR10" s="100">
        <v>1</v>
      </c>
      <c r="AS10" s="100">
        <v>1</v>
      </c>
      <c r="AT10" s="100" t="s">
        <v>152</v>
      </c>
      <c r="AU10" s="100">
        <v>1</v>
      </c>
      <c r="AV10" s="100">
        <v>1</v>
      </c>
      <c r="AW10" s="100">
        <v>1</v>
      </c>
      <c r="AX10" s="100" t="s">
        <v>152</v>
      </c>
      <c r="AY10" s="100" t="s">
        <v>152</v>
      </c>
      <c r="AZ10" s="100" t="s">
        <v>152</v>
      </c>
      <c r="BA10" s="100" t="s">
        <v>152</v>
      </c>
      <c r="BB10" s="100">
        <v>1</v>
      </c>
      <c r="BC10" s="100">
        <v>1</v>
      </c>
      <c r="BD10" s="100" t="s">
        <v>152</v>
      </c>
      <c r="BE10" s="100" t="s">
        <v>152</v>
      </c>
      <c r="BF10" s="100">
        <v>1</v>
      </c>
      <c r="BG10" s="100">
        <v>1</v>
      </c>
      <c r="BH10" s="100">
        <v>1</v>
      </c>
      <c r="BI10" s="100" t="s">
        <v>152</v>
      </c>
      <c r="BJ10" s="100" t="s">
        <v>152</v>
      </c>
      <c r="BK10" s="100" t="s">
        <v>152</v>
      </c>
      <c r="BL10" s="100" t="s">
        <v>152</v>
      </c>
      <c r="BM10" s="100" t="s">
        <v>152</v>
      </c>
      <c r="BN10" s="100">
        <v>1</v>
      </c>
      <c r="BO10" s="100" t="s">
        <v>152</v>
      </c>
      <c r="BP10" s="100">
        <v>1</v>
      </c>
      <c r="BQ10" s="100">
        <v>1</v>
      </c>
      <c r="BR10" s="100">
        <v>1</v>
      </c>
      <c r="BS10" s="100">
        <v>1</v>
      </c>
      <c r="BT10" s="100" t="s">
        <v>152</v>
      </c>
      <c r="BU10" s="100" t="s">
        <v>152</v>
      </c>
      <c r="BV10" s="100" t="s">
        <v>152</v>
      </c>
      <c r="BW10" s="100" t="s">
        <v>152</v>
      </c>
      <c r="BX10" s="100" t="s">
        <v>152</v>
      </c>
      <c r="BY10" s="100" t="s">
        <v>152</v>
      </c>
      <c r="BZ10" s="100" t="s">
        <v>152</v>
      </c>
      <c r="CA10" s="100">
        <v>1</v>
      </c>
      <c r="CB10" s="100">
        <v>1</v>
      </c>
      <c r="CC10" s="100">
        <v>1</v>
      </c>
      <c r="CD10" s="100" t="s">
        <v>152</v>
      </c>
      <c r="CE10" s="100" t="s">
        <v>152</v>
      </c>
      <c r="CF10" s="100" t="s">
        <v>152</v>
      </c>
      <c r="CG10" s="100" t="s">
        <v>152</v>
      </c>
      <c r="CH10" s="100">
        <v>0</v>
      </c>
      <c r="CI10" s="100" t="s">
        <v>152</v>
      </c>
      <c r="CJ10" s="100" t="s">
        <v>152</v>
      </c>
      <c r="CK10" s="100">
        <v>1</v>
      </c>
      <c r="CL10" s="100">
        <v>1</v>
      </c>
      <c r="CM10" s="100" t="s">
        <v>152</v>
      </c>
      <c r="CN10" s="100" t="s">
        <v>152</v>
      </c>
      <c r="CO10" s="100" t="s">
        <v>152</v>
      </c>
      <c r="CP10" s="100" t="s">
        <v>152</v>
      </c>
      <c r="CQ10" s="100" t="s">
        <v>152</v>
      </c>
      <c r="CR10" s="100" t="s">
        <v>152</v>
      </c>
      <c r="CS10" s="100" t="s">
        <v>152</v>
      </c>
      <c r="CT10" s="100" t="s">
        <v>152</v>
      </c>
      <c r="CU10" s="100">
        <v>1</v>
      </c>
      <c r="CV10" s="100" t="s">
        <v>152</v>
      </c>
      <c r="CW10" s="100">
        <v>1</v>
      </c>
      <c r="CX10" s="100" t="s">
        <v>152</v>
      </c>
      <c r="CY10" s="100">
        <v>1</v>
      </c>
    </row>
    <row r="11" spans="1:103" ht="47.25" x14ac:dyDescent="0.25">
      <c r="A11" s="25">
        <v>23</v>
      </c>
      <c r="B11" s="556"/>
      <c r="C11" s="21" t="s">
        <v>229</v>
      </c>
      <c r="D11" s="100">
        <v>1</v>
      </c>
      <c r="E11" s="100">
        <v>1</v>
      </c>
      <c r="F11" s="100">
        <v>1</v>
      </c>
      <c r="G11" s="100">
        <v>1</v>
      </c>
      <c r="H11" s="100" t="s">
        <v>152</v>
      </c>
      <c r="I11" s="100" t="s">
        <v>152</v>
      </c>
      <c r="J11" s="100">
        <v>0</v>
      </c>
      <c r="K11" s="100">
        <v>0</v>
      </c>
      <c r="L11" s="100" t="s">
        <v>152</v>
      </c>
      <c r="M11" s="100" t="s">
        <v>152</v>
      </c>
      <c r="N11" s="100" t="s">
        <v>152</v>
      </c>
      <c r="O11" s="100" t="s">
        <v>152</v>
      </c>
      <c r="P11" s="100">
        <v>0</v>
      </c>
      <c r="Q11" s="100">
        <v>0</v>
      </c>
      <c r="R11" s="100">
        <v>0.5</v>
      </c>
      <c r="S11" s="100">
        <v>0</v>
      </c>
      <c r="T11" s="100">
        <v>1</v>
      </c>
      <c r="U11" s="100">
        <v>0.5</v>
      </c>
      <c r="V11" s="100">
        <v>1</v>
      </c>
      <c r="W11" s="100">
        <v>1</v>
      </c>
      <c r="X11" s="100" t="s">
        <v>152</v>
      </c>
      <c r="Y11" s="100" t="s">
        <v>152</v>
      </c>
      <c r="Z11" s="100">
        <v>1</v>
      </c>
      <c r="AA11" s="100" t="s">
        <v>152</v>
      </c>
      <c r="AB11" s="100" t="s">
        <v>152</v>
      </c>
      <c r="AC11" s="100">
        <v>1</v>
      </c>
      <c r="AD11" s="100" t="s">
        <v>152</v>
      </c>
      <c r="AE11" s="100">
        <v>1</v>
      </c>
      <c r="AF11" s="100">
        <v>1</v>
      </c>
      <c r="AG11" s="100">
        <v>0</v>
      </c>
      <c r="AH11" s="100">
        <v>1</v>
      </c>
      <c r="AI11" s="100" t="s">
        <v>152</v>
      </c>
      <c r="AJ11" s="100" t="s">
        <v>152</v>
      </c>
      <c r="AK11" s="100" t="s">
        <v>152</v>
      </c>
      <c r="AL11" s="100" t="s">
        <v>152</v>
      </c>
      <c r="AM11" s="100" t="s">
        <v>152</v>
      </c>
      <c r="AN11" s="100">
        <v>1</v>
      </c>
      <c r="AO11" s="100" t="s">
        <v>152</v>
      </c>
      <c r="AP11" s="100" t="s">
        <v>152</v>
      </c>
      <c r="AQ11" s="100" t="s">
        <v>152</v>
      </c>
      <c r="AR11" s="100">
        <v>0</v>
      </c>
      <c r="AS11" s="100">
        <v>1</v>
      </c>
      <c r="AT11" s="100" t="s">
        <v>152</v>
      </c>
      <c r="AU11" s="100">
        <v>1</v>
      </c>
      <c r="AV11" s="100">
        <v>1</v>
      </c>
      <c r="AW11" s="100">
        <v>0</v>
      </c>
      <c r="AX11" s="100" t="s">
        <v>152</v>
      </c>
      <c r="AY11" s="100" t="s">
        <v>152</v>
      </c>
      <c r="AZ11" s="100" t="s">
        <v>152</v>
      </c>
      <c r="BA11" s="100" t="s">
        <v>152</v>
      </c>
      <c r="BB11" s="100">
        <v>1</v>
      </c>
      <c r="BC11" s="100">
        <v>1</v>
      </c>
      <c r="BD11" s="100" t="s">
        <v>152</v>
      </c>
      <c r="BE11" s="100" t="s">
        <v>152</v>
      </c>
      <c r="BF11" s="100">
        <v>0</v>
      </c>
      <c r="BG11" s="100">
        <v>1</v>
      </c>
      <c r="BH11" s="100">
        <v>0</v>
      </c>
      <c r="BI11" s="100" t="s">
        <v>152</v>
      </c>
      <c r="BJ11" s="100" t="s">
        <v>152</v>
      </c>
      <c r="BK11" s="100" t="s">
        <v>152</v>
      </c>
      <c r="BL11" s="100" t="s">
        <v>152</v>
      </c>
      <c r="BM11" s="100" t="s">
        <v>152</v>
      </c>
      <c r="BN11" s="100">
        <v>0</v>
      </c>
      <c r="BO11" s="100" t="s">
        <v>152</v>
      </c>
      <c r="BP11" s="100">
        <v>1</v>
      </c>
      <c r="BQ11" s="100">
        <v>0</v>
      </c>
      <c r="BR11" s="100">
        <v>0</v>
      </c>
      <c r="BS11" s="100">
        <v>0</v>
      </c>
      <c r="BT11" s="100" t="s">
        <v>152</v>
      </c>
      <c r="BU11" s="100" t="s">
        <v>152</v>
      </c>
      <c r="BV11" s="100" t="s">
        <v>152</v>
      </c>
      <c r="BW11" s="100" t="s">
        <v>152</v>
      </c>
      <c r="BX11" s="100" t="s">
        <v>152</v>
      </c>
      <c r="BY11" s="100" t="s">
        <v>152</v>
      </c>
      <c r="BZ11" s="100" t="s">
        <v>152</v>
      </c>
      <c r="CA11" s="100">
        <v>0</v>
      </c>
      <c r="CB11" s="100">
        <v>0</v>
      </c>
      <c r="CC11" s="100">
        <v>0</v>
      </c>
      <c r="CD11" s="100" t="s">
        <v>152</v>
      </c>
      <c r="CE11" s="100" t="s">
        <v>152</v>
      </c>
      <c r="CF11" s="100" t="s">
        <v>152</v>
      </c>
      <c r="CG11" s="100" t="s">
        <v>152</v>
      </c>
      <c r="CH11" s="100">
        <v>1</v>
      </c>
      <c r="CI11" s="100" t="s">
        <v>152</v>
      </c>
      <c r="CJ11" s="100" t="s">
        <v>152</v>
      </c>
      <c r="CK11" s="100">
        <v>0</v>
      </c>
      <c r="CL11" s="100">
        <v>0</v>
      </c>
      <c r="CM11" s="100" t="s">
        <v>152</v>
      </c>
      <c r="CN11" s="100" t="s">
        <v>152</v>
      </c>
      <c r="CO11" s="100" t="s">
        <v>152</v>
      </c>
      <c r="CP11" s="100" t="s">
        <v>152</v>
      </c>
      <c r="CQ11" s="100" t="s">
        <v>152</v>
      </c>
      <c r="CR11" s="100" t="s">
        <v>152</v>
      </c>
      <c r="CS11" s="100" t="s">
        <v>152</v>
      </c>
      <c r="CT11" s="100" t="s">
        <v>152</v>
      </c>
      <c r="CU11" s="100">
        <v>1</v>
      </c>
      <c r="CV11" s="100" t="s">
        <v>152</v>
      </c>
      <c r="CW11" s="100">
        <v>1</v>
      </c>
      <c r="CX11" s="100" t="s">
        <v>152</v>
      </c>
      <c r="CY11" s="100">
        <v>0.5</v>
      </c>
    </row>
    <row r="12" spans="1:103" ht="48" thickBot="1" x14ac:dyDescent="0.3">
      <c r="A12" s="7">
        <v>24</v>
      </c>
      <c r="B12" s="557"/>
      <c r="C12" s="22" t="s">
        <v>230</v>
      </c>
      <c r="D12" s="101">
        <v>1</v>
      </c>
      <c r="E12" s="101">
        <v>1</v>
      </c>
      <c r="F12" s="101">
        <v>1</v>
      </c>
      <c r="G12" s="101">
        <v>1</v>
      </c>
      <c r="H12" s="101" t="s">
        <v>152</v>
      </c>
      <c r="I12" s="101" t="s">
        <v>152</v>
      </c>
      <c r="J12" s="101">
        <v>1</v>
      </c>
      <c r="K12" s="101">
        <v>1</v>
      </c>
      <c r="L12" s="101" t="s">
        <v>152</v>
      </c>
      <c r="M12" s="101" t="s">
        <v>152</v>
      </c>
      <c r="N12" s="101" t="s">
        <v>152</v>
      </c>
      <c r="O12" s="101" t="s">
        <v>152</v>
      </c>
      <c r="P12" s="101">
        <v>0</v>
      </c>
      <c r="Q12" s="101">
        <v>0</v>
      </c>
      <c r="R12" s="100">
        <v>0.5</v>
      </c>
      <c r="S12" s="101">
        <v>0</v>
      </c>
      <c r="T12" s="101">
        <v>0</v>
      </c>
      <c r="U12" s="101">
        <v>0.5</v>
      </c>
      <c r="V12" s="101">
        <v>1</v>
      </c>
      <c r="W12" s="101">
        <v>1</v>
      </c>
      <c r="X12" s="101" t="s">
        <v>152</v>
      </c>
      <c r="Y12" s="101" t="s">
        <v>152</v>
      </c>
      <c r="Z12" s="101">
        <v>1</v>
      </c>
      <c r="AA12" s="110" t="s">
        <v>152</v>
      </c>
      <c r="AB12" s="101" t="s">
        <v>152</v>
      </c>
      <c r="AC12" s="101">
        <v>0</v>
      </c>
      <c r="AD12" s="101" t="s">
        <v>152</v>
      </c>
      <c r="AE12" s="101">
        <v>1</v>
      </c>
      <c r="AF12" s="101">
        <v>1</v>
      </c>
      <c r="AG12" s="101">
        <v>1</v>
      </c>
      <c r="AH12" s="101">
        <v>1</v>
      </c>
      <c r="AI12" s="101" t="s">
        <v>152</v>
      </c>
      <c r="AJ12" s="101" t="s">
        <v>152</v>
      </c>
      <c r="AK12" s="101" t="s">
        <v>152</v>
      </c>
      <c r="AL12" s="101" t="s">
        <v>152</v>
      </c>
      <c r="AM12" s="101" t="s">
        <v>152</v>
      </c>
      <c r="AN12" s="101">
        <v>0</v>
      </c>
      <c r="AO12" s="101" t="s">
        <v>152</v>
      </c>
      <c r="AP12" s="101" t="s">
        <v>152</v>
      </c>
      <c r="AQ12" s="101" t="s">
        <v>152</v>
      </c>
      <c r="AR12" s="101">
        <v>1</v>
      </c>
      <c r="AS12" s="101">
        <v>1</v>
      </c>
      <c r="AT12" s="101" t="s">
        <v>152</v>
      </c>
      <c r="AU12" s="101">
        <v>1</v>
      </c>
      <c r="AV12" s="101">
        <v>1</v>
      </c>
      <c r="AW12" s="101">
        <v>1</v>
      </c>
      <c r="AX12" s="101" t="s">
        <v>152</v>
      </c>
      <c r="AY12" s="101" t="s">
        <v>152</v>
      </c>
      <c r="AZ12" s="101" t="s">
        <v>152</v>
      </c>
      <c r="BA12" s="101" t="s">
        <v>152</v>
      </c>
      <c r="BB12" s="101">
        <v>1</v>
      </c>
      <c r="BC12" s="101">
        <v>1</v>
      </c>
      <c r="BD12" s="101" t="s">
        <v>152</v>
      </c>
      <c r="BE12" s="101" t="s">
        <v>152</v>
      </c>
      <c r="BF12" s="101">
        <v>0.5</v>
      </c>
      <c r="BG12" s="101">
        <v>1</v>
      </c>
      <c r="BH12" s="101">
        <v>0</v>
      </c>
      <c r="BI12" s="101" t="s">
        <v>152</v>
      </c>
      <c r="BJ12" s="101" t="s">
        <v>152</v>
      </c>
      <c r="BK12" s="101" t="s">
        <v>152</v>
      </c>
      <c r="BL12" s="101" t="s">
        <v>152</v>
      </c>
      <c r="BM12" s="101" t="s">
        <v>152</v>
      </c>
      <c r="BN12" s="101">
        <v>0</v>
      </c>
      <c r="BO12" s="101" t="s">
        <v>152</v>
      </c>
      <c r="BP12" s="101">
        <v>0</v>
      </c>
      <c r="BQ12" s="101">
        <v>0</v>
      </c>
      <c r="BR12" s="101">
        <v>0</v>
      </c>
      <c r="BS12" s="101">
        <v>1</v>
      </c>
      <c r="BT12" s="101" t="s">
        <v>152</v>
      </c>
      <c r="BU12" s="101" t="s">
        <v>152</v>
      </c>
      <c r="BV12" s="110" t="s">
        <v>152</v>
      </c>
      <c r="BW12" s="101" t="s">
        <v>152</v>
      </c>
      <c r="BX12" s="101" t="s">
        <v>152</v>
      </c>
      <c r="BY12" s="101" t="s">
        <v>152</v>
      </c>
      <c r="BZ12" s="101" t="s">
        <v>152</v>
      </c>
      <c r="CA12" s="101">
        <v>0</v>
      </c>
      <c r="CB12" s="101">
        <v>0</v>
      </c>
      <c r="CC12" s="101">
        <v>0</v>
      </c>
      <c r="CD12" s="101" t="s">
        <v>152</v>
      </c>
      <c r="CE12" s="101" t="s">
        <v>152</v>
      </c>
      <c r="CF12" s="101" t="s">
        <v>152</v>
      </c>
      <c r="CG12" s="101" t="s">
        <v>152</v>
      </c>
      <c r="CH12" s="101">
        <v>0</v>
      </c>
      <c r="CI12" s="101" t="s">
        <v>152</v>
      </c>
      <c r="CJ12" s="101" t="s">
        <v>152</v>
      </c>
      <c r="CK12" s="101">
        <v>1</v>
      </c>
      <c r="CL12" s="101">
        <v>0</v>
      </c>
      <c r="CM12" s="101" t="s">
        <v>152</v>
      </c>
      <c r="CN12" s="101" t="s">
        <v>152</v>
      </c>
      <c r="CO12" s="101" t="s">
        <v>152</v>
      </c>
      <c r="CP12" s="101" t="s">
        <v>152</v>
      </c>
      <c r="CQ12" s="101" t="s">
        <v>152</v>
      </c>
      <c r="CR12" s="101" t="s">
        <v>152</v>
      </c>
      <c r="CS12" s="101" t="s">
        <v>152</v>
      </c>
      <c r="CT12" s="101" t="s">
        <v>152</v>
      </c>
      <c r="CU12" s="101">
        <v>0</v>
      </c>
      <c r="CV12" s="101" t="s">
        <v>152</v>
      </c>
      <c r="CW12" s="101">
        <v>1</v>
      </c>
      <c r="CX12" s="101" t="s">
        <v>152</v>
      </c>
      <c r="CY12" s="101">
        <v>0</v>
      </c>
    </row>
    <row r="13" spans="1:103" ht="16.5" thickBot="1" x14ac:dyDescent="0.3">
      <c r="A13" s="559" t="s">
        <v>218</v>
      </c>
      <c r="B13" s="559"/>
      <c r="C13" s="559"/>
      <c r="D13" s="12">
        <f t="shared" ref="D13:Z13" si="0">SUM(D5:D12)</f>
        <v>8</v>
      </c>
      <c r="E13" s="12">
        <f t="shared" ref="E13:F13" si="1">SUM(E5:E12)</f>
        <v>8</v>
      </c>
      <c r="F13" s="12">
        <f t="shared" si="1"/>
        <v>7</v>
      </c>
      <c r="G13" s="12">
        <f t="shared" ref="G13:H13" si="2">SUM(G5:G12)</f>
        <v>8</v>
      </c>
      <c r="H13" s="12">
        <f t="shared" si="2"/>
        <v>4</v>
      </c>
      <c r="I13" s="12" t="s">
        <v>152</v>
      </c>
      <c r="J13" s="12">
        <f t="shared" si="0"/>
        <v>6</v>
      </c>
      <c r="K13" s="12">
        <f t="shared" si="0"/>
        <v>6</v>
      </c>
      <c r="L13" s="12">
        <f t="shared" ref="L13:M13" si="3">SUM(L5:L12)</f>
        <v>4</v>
      </c>
      <c r="M13" s="12">
        <f t="shared" si="3"/>
        <v>2</v>
      </c>
      <c r="N13" s="12">
        <f t="shared" si="0"/>
        <v>3</v>
      </c>
      <c r="O13" s="12">
        <f t="shared" si="0"/>
        <v>1.5</v>
      </c>
      <c r="P13" s="12">
        <f t="shared" si="0"/>
        <v>5</v>
      </c>
      <c r="Q13" s="12">
        <f t="shared" ref="Q13" si="4">SUM(Q5:Q12)</f>
        <v>5</v>
      </c>
      <c r="R13" s="12">
        <f t="shared" ref="R13" si="5">SUM(R5:R12)</f>
        <v>7</v>
      </c>
      <c r="S13" s="12">
        <f t="shared" ref="S13:W13" si="6">SUM(S5:S12)</f>
        <v>4</v>
      </c>
      <c r="T13" s="12">
        <f t="shared" ref="T13" si="7">SUM(T5:T12)</f>
        <v>6</v>
      </c>
      <c r="U13" s="12">
        <f t="shared" ref="U13:V13" si="8">SUM(U5:U12)</f>
        <v>7</v>
      </c>
      <c r="V13" s="12">
        <f t="shared" si="8"/>
        <v>8</v>
      </c>
      <c r="W13" s="12">
        <f t="shared" si="6"/>
        <v>8</v>
      </c>
      <c r="X13" s="12">
        <f t="shared" si="0"/>
        <v>2</v>
      </c>
      <c r="Y13" s="12">
        <f t="shared" ref="Y13" si="9">SUM(Y5:Y12)</f>
        <v>3</v>
      </c>
      <c r="Z13" s="12">
        <f t="shared" si="0"/>
        <v>8</v>
      </c>
      <c r="AA13" s="12" t="s">
        <v>152</v>
      </c>
      <c r="AB13" s="12" t="s">
        <v>152</v>
      </c>
      <c r="AC13" s="12">
        <f t="shared" ref="AC13" si="10">SUM(AC5:AC12)</f>
        <v>6</v>
      </c>
      <c r="AD13" s="12" t="s">
        <v>152</v>
      </c>
      <c r="AE13" s="12">
        <f t="shared" ref="AE13" si="11">SUM(AE5:AE12)</f>
        <v>8</v>
      </c>
      <c r="AF13" s="12">
        <f t="shared" ref="AF13:CE13" si="12">SUM(AF5:AF12)</f>
        <v>4</v>
      </c>
      <c r="AG13" s="12">
        <f t="shared" ref="AG13:AH13" si="13">SUM(AG5:AG12)</f>
        <v>6</v>
      </c>
      <c r="AH13" s="12">
        <f t="shared" si="13"/>
        <v>8</v>
      </c>
      <c r="AI13" s="12" t="s">
        <v>152</v>
      </c>
      <c r="AJ13" s="12">
        <f t="shared" ref="AJ13" si="14">SUM(AJ5:AJ12)</f>
        <v>4</v>
      </c>
      <c r="AK13" s="12">
        <f t="shared" ref="AK13:AL13" si="15">SUM(AK5:AK12)</f>
        <v>4</v>
      </c>
      <c r="AL13" s="12">
        <f t="shared" si="15"/>
        <v>2</v>
      </c>
      <c r="AM13" s="12">
        <f t="shared" si="12"/>
        <v>3.5</v>
      </c>
      <c r="AN13" s="12">
        <f t="shared" ref="AN13" si="16">SUM(AN5:AN12)</f>
        <v>6.5</v>
      </c>
      <c r="AO13" s="12" t="s">
        <v>152</v>
      </c>
      <c r="AP13" s="12" t="s">
        <v>152</v>
      </c>
      <c r="AQ13" s="12">
        <f t="shared" si="12"/>
        <v>3</v>
      </c>
      <c r="AR13" s="12">
        <f t="shared" ref="AR13" si="17">SUM(AR5:AR12)</f>
        <v>7</v>
      </c>
      <c r="AS13" s="12">
        <f t="shared" ref="AS13" si="18">SUM(AS5:AS12)</f>
        <v>7.5</v>
      </c>
      <c r="AT13" s="12">
        <f t="shared" si="12"/>
        <v>2</v>
      </c>
      <c r="AU13" s="12">
        <f t="shared" ref="AU13" si="19">SUM(AU5:AU12)</f>
        <v>8</v>
      </c>
      <c r="AV13" s="12">
        <f t="shared" si="12"/>
        <v>8</v>
      </c>
      <c r="AW13" s="12">
        <f t="shared" ref="AW13:AX13" si="20">SUM(AW5:AW12)</f>
        <v>6.5</v>
      </c>
      <c r="AX13" s="12">
        <f t="shared" si="20"/>
        <v>3</v>
      </c>
      <c r="AY13" s="12">
        <f t="shared" si="12"/>
        <v>3</v>
      </c>
      <c r="AZ13" s="12" t="s">
        <v>152</v>
      </c>
      <c r="BA13" s="12">
        <f t="shared" si="12"/>
        <v>3.5</v>
      </c>
      <c r="BB13" s="12">
        <f t="shared" ref="BB13:BC13" si="21">SUM(BB5:BB12)</f>
        <v>8</v>
      </c>
      <c r="BC13" s="12">
        <f t="shared" si="21"/>
        <v>8</v>
      </c>
      <c r="BD13" s="12">
        <f t="shared" si="12"/>
        <v>1.5</v>
      </c>
      <c r="BE13" s="12">
        <f t="shared" ref="BE13" si="22">SUM(BE5:BE12)</f>
        <v>3.5</v>
      </c>
      <c r="BF13" s="12">
        <f t="shared" ref="BF13:BG13" si="23">SUM(BF5:BF12)</f>
        <v>2.5</v>
      </c>
      <c r="BG13" s="12">
        <f t="shared" si="23"/>
        <v>8</v>
      </c>
      <c r="BH13" s="12">
        <f t="shared" ref="BH13" si="24">SUM(BH5:BH12)</f>
        <v>5</v>
      </c>
      <c r="BI13" s="12">
        <f>SUM(BI5:BI12)</f>
        <v>3.5</v>
      </c>
      <c r="BJ13" s="12">
        <f>SUM(BJ5:BJ12)</f>
        <v>2</v>
      </c>
      <c r="BK13" s="12" t="s">
        <v>152</v>
      </c>
      <c r="BL13" s="12" t="s">
        <v>152</v>
      </c>
      <c r="BM13" s="12" t="s">
        <v>152</v>
      </c>
      <c r="BN13" s="12">
        <f t="shared" ref="BN13" si="25">SUM(BN5:BN12)</f>
        <v>5.5</v>
      </c>
      <c r="BO13" s="12">
        <f t="shared" si="12"/>
        <v>3</v>
      </c>
      <c r="BP13" s="12">
        <f t="shared" ref="BP13" si="26">SUM(BP5:BP12)</f>
        <v>7</v>
      </c>
      <c r="BQ13" s="12">
        <f t="shared" si="12"/>
        <v>2</v>
      </c>
      <c r="BR13" s="12">
        <f t="shared" si="12"/>
        <v>2</v>
      </c>
      <c r="BS13" s="12">
        <f t="shared" ref="BS13" si="27">SUM(BS5:BS12)</f>
        <v>7</v>
      </c>
      <c r="BT13" s="12">
        <f>SUM(BT5:BT12)</f>
        <v>3</v>
      </c>
      <c r="BU13" s="12" t="s">
        <v>152</v>
      </c>
      <c r="BV13" s="12" t="s">
        <v>152</v>
      </c>
      <c r="BW13" s="12">
        <f t="shared" ref="BW13:BX13" si="28">SUM(BW5:BW12)</f>
        <v>3</v>
      </c>
      <c r="BX13" s="12">
        <f t="shared" si="28"/>
        <v>3.5</v>
      </c>
      <c r="BY13" s="12" t="s">
        <v>152</v>
      </c>
      <c r="BZ13" s="12">
        <f t="shared" ref="BZ13:CA13" si="29">SUM(BZ5:BZ12)</f>
        <v>3</v>
      </c>
      <c r="CA13" s="12">
        <f t="shared" si="29"/>
        <v>5</v>
      </c>
      <c r="CB13" s="12">
        <f t="shared" si="12"/>
        <v>5</v>
      </c>
      <c r="CC13" s="12">
        <f t="shared" ref="CC13:CD13" si="30">SUM(CC5:CC12)</f>
        <v>6</v>
      </c>
      <c r="CD13" s="12">
        <f t="shared" si="30"/>
        <v>3.5</v>
      </c>
      <c r="CE13" s="12">
        <f t="shared" si="12"/>
        <v>3</v>
      </c>
      <c r="CF13" s="12">
        <f t="shared" ref="CF13" si="31">SUM(CF5:CF12)</f>
        <v>4</v>
      </c>
      <c r="CG13" s="12" t="s">
        <v>152</v>
      </c>
      <c r="CH13" s="12">
        <f>SUM(CH5:CH12)</f>
        <v>5.5</v>
      </c>
      <c r="CI13" s="12">
        <f>SUM(CI5:CI12)</f>
        <v>1</v>
      </c>
      <c r="CJ13" s="12" t="s">
        <v>152</v>
      </c>
      <c r="CK13" s="12">
        <f>SUM(CK5:CK12)</f>
        <v>7</v>
      </c>
      <c r="CL13" s="12">
        <f>SUM(CL5:CL12)</f>
        <v>4</v>
      </c>
      <c r="CM13" s="12">
        <f>SUM(CM5:CM12)</f>
        <v>4</v>
      </c>
      <c r="CN13" s="12">
        <f>SUM(CN5:CN12)</f>
        <v>3</v>
      </c>
      <c r="CO13" s="12">
        <f>SUM(CO5:CO12)</f>
        <v>3</v>
      </c>
      <c r="CP13" s="12" t="s">
        <v>152</v>
      </c>
      <c r="CQ13" s="12" t="s">
        <v>152</v>
      </c>
      <c r="CR13" s="12">
        <f>SUM(CR5:CR12)</f>
        <v>4</v>
      </c>
      <c r="CS13" s="12">
        <f>SUM(CS5:CS12)</f>
        <v>4</v>
      </c>
      <c r="CT13" s="12">
        <f>SUM(CT5:CT12)</f>
        <v>2</v>
      </c>
      <c r="CU13" s="12">
        <f t="shared" ref="CU13" si="32">SUM(CU5:CU12)</f>
        <v>6</v>
      </c>
      <c r="CV13" s="12">
        <f t="shared" ref="CV13:CY13" si="33">SUM(CV5:CV12)</f>
        <v>4</v>
      </c>
      <c r="CW13" s="12">
        <f t="shared" si="33"/>
        <v>8</v>
      </c>
      <c r="CX13" s="12">
        <f t="shared" si="33"/>
        <v>2</v>
      </c>
      <c r="CY13" s="12">
        <f t="shared" si="33"/>
        <v>5</v>
      </c>
    </row>
    <row r="14" spans="1:103" ht="16.5" thickBot="1" x14ac:dyDescent="0.3">
      <c r="A14" s="547" t="s">
        <v>219</v>
      </c>
      <c r="B14" s="547"/>
      <c r="C14" s="547"/>
      <c r="D14" s="13">
        <f t="shared" ref="D14:Z14" si="34">AVERAGE(D5:D12)</f>
        <v>1</v>
      </c>
      <c r="E14" s="13">
        <f t="shared" ref="E14:F14" si="35">AVERAGE(E5:E12)</f>
        <v>1</v>
      </c>
      <c r="F14" s="13">
        <f t="shared" si="35"/>
        <v>0.875</v>
      </c>
      <c r="G14" s="13">
        <f t="shared" ref="G14:H14" si="36">AVERAGE(G5:G12)</f>
        <v>1</v>
      </c>
      <c r="H14" s="13">
        <f t="shared" si="36"/>
        <v>1</v>
      </c>
      <c r="I14" s="13" t="s">
        <v>152</v>
      </c>
      <c r="J14" s="13">
        <f t="shared" si="34"/>
        <v>0.75</v>
      </c>
      <c r="K14" s="13">
        <f t="shared" si="34"/>
        <v>0.75</v>
      </c>
      <c r="L14" s="13">
        <f t="shared" ref="L14:M14" si="37">AVERAGE(L5:L12)</f>
        <v>1</v>
      </c>
      <c r="M14" s="13">
        <f t="shared" si="37"/>
        <v>0.5</v>
      </c>
      <c r="N14" s="13">
        <f t="shared" si="34"/>
        <v>0.75</v>
      </c>
      <c r="O14" s="13">
        <f t="shared" si="34"/>
        <v>0.375</v>
      </c>
      <c r="P14" s="13">
        <f t="shared" ref="P14:R14" si="38">AVERAGE(P5:P12)</f>
        <v>0.625</v>
      </c>
      <c r="Q14" s="13">
        <f t="shared" ref="Q14" si="39">AVERAGE(Q5:Q12)</f>
        <v>0.625</v>
      </c>
      <c r="R14" s="13">
        <f t="shared" si="38"/>
        <v>0.875</v>
      </c>
      <c r="S14" s="13">
        <f t="shared" ref="S14:W14" si="40">AVERAGE(S5:S12)</f>
        <v>0.5</v>
      </c>
      <c r="T14" s="13">
        <f t="shared" ref="T14" si="41">AVERAGE(T5:T12)</f>
        <v>0.75</v>
      </c>
      <c r="U14" s="13">
        <f t="shared" ref="U14:V14" si="42">AVERAGE(U5:U12)</f>
        <v>0.875</v>
      </c>
      <c r="V14" s="13">
        <f t="shared" si="42"/>
        <v>1</v>
      </c>
      <c r="W14" s="13">
        <f t="shared" si="40"/>
        <v>1</v>
      </c>
      <c r="X14" s="13">
        <f t="shared" ref="X14:Y14" si="43">AVERAGE(X5:X12)</f>
        <v>0.5</v>
      </c>
      <c r="Y14" s="13">
        <f t="shared" si="43"/>
        <v>0.75</v>
      </c>
      <c r="Z14" s="13">
        <f t="shared" si="34"/>
        <v>1</v>
      </c>
      <c r="AA14" s="13" t="s">
        <v>152</v>
      </c>
      <c r="AB14" s="13" t="s">
        <v>152</v>
      </c>
      <c r="AC14" s="13">
        <f t="shared" ref="AC14" si="44">AVERAGE(AC5:AC12)</f>
        <v>0.75</v>
      </c>
      <c r="AD14" s="13" t="s">
        <v>152</v>
      </c>
      <c r="AE14" s="13">
        <f t="shared" ref="AE14" si="45">AVERAGE(AE5:AE12)</f>
        <v>1</v>
      </c>
      <c r="AF14" s="13">
        <f t="shared" ref="AF14:CE14" si="46">AVERAGE(AF5:AF12)</f>
        <v>1</v>
      </c>
      <c r="AG14" s="13">
        <f t="shared" ref="AG14:AH14" si="47">AVERAGE(AG5:AG12)</f>
        <v>0.75</v>
      </c>
      <c r="AH14" s="13">
        <f t="shared" si="47"/>
        <v>1</v>
      </c>
      <c r="AI14" s="13" t="s">
        <v>152</v>
      </c>
      <c r="AJ14" s="13">
        <f t="shared" ref="AJ14" si="48">AVERAGE(AJ5:AJ12)</f>
        <v>1</v>
      </c>
      <c r="AK14" s="13">
        <f t="shared" ref="AK14:AL14" si="49">AVERAGE(AK5:AK12)</f>
        <v>1</v>
      </c>
      <c r="AL14" s="13">
        <f t="shared" si="49"/>
        <v>0.5</v>
      </c>
      <c r="AM14" s="13">
        <f t="shared" si="46"/>
        <v>0.875</v>
      </c>
      <c r="AN14" s="13">
        <f t="shared" ref="AN14" si="50">AVERAGE(AN5:AN12)</f>
        <v>0.8125</v>
      </c>
      <c r="AO14" s="13" t="s">
        <v>152</v>
      </c>
      <c r="AP14" s="13" t="s">
        <v>152</v>
      </c>
      <c r="AQ14" s="13">
        <f t="shared" si="46"/>
        <v>0.75</v>
      </c>
      <c r="AR14" s="13">
        <f t="shared" ref="AR14" si="51">AVERAGE(AR5:AR12)</f>
        <v>0.875</v>
      </c>
      <c r="AS14" s="13">
        <f t="shared" ref="AS14" si="52">AVERAGE(AS5:AS12)</f>
        <v>0.9375</v>
      </c>
      <c r="AT14" s="13">
        <f t="shared" si="46"/>
        <v>0.5</v>
      </c>
      <c r="AU14" s="13">
        <f t="shared" ref="AU14" si="53">AVERAGE(AU5:AU12)</f>
        <v>1</v>
      </c>
      <c r="AV14" s="13">
        <f t="shared" si="46"/>
        <v>1</v>
      </c>
      <c r="AW14" s="13">
        <f t="shared" ref="AW14:AX14" si="54">AVERAGE(AW5:AW12)</f>
        <v>0.8125</v>
      </c>
      <c r="AX14" s="13">
        <f t="shared" si="54"/>
        <v>0.75</v>
      </c>
      <c r="AY14" s="13">
        <f t="shared" si="46"/>
        <v>0.75</v>
      </c>
      <c r="AZ14" s="13" t="s">
        <v>152</v>
      </c>
      <c r="BA14" s="13">
        <f t="shared" si="46"/>
        <v>0.875</v>
      </c>
      <c r="BB14" s="13">
        <f t="shared" ref="BB14:BC14" si="55">AVERAGE(BB5:BB12)</f>
        <v>1</v>
      </c>
      <c r="BC14" s="13">
        <f t="shared" si="55"/>
        <v>1</v>
      </c>
      <c r="BD14" s="13">
        <f t="shared" si="46"/>
        <v>0.375</v>
      </c>
      <c r="BE14" s="13">
        <f t="shared" ref="BE14" si="56">AVERAGE(BE5:BE12)</f>
        <v>0.875</v>
      </c>
      <c r="BF14" s="13">
        <f t="shared" ref="BF14:BG14" si="57">AVERAGE(BF5:BF12)</f>
        <v>0.625</v>
      </c>
      <c r="BG14" s="13">
        <f t="shared" si="57"/>
        <v>1</v>
      </c>
      <c r="BH14" s="13">
        <f t="shared" ref="BH14" si="58">AVERAGE(BH5:BH12)</f>
        <v>0.625</v>
      </c>
      <c r="BI14" s="13">
        <f>AVERAGE(BI5:BI12)</f>
        <v>0.875</v>
      </c>
      <c r="BJ14" s="13">
        <f>AVERAGE(BJ5:BJ12)</f>
        <v>0.5</v>
      </c>
      <c r="BK14" s="13" t="s">
        <v>152</v>
      </c>
      <c r="BL14" s="13" t="s">
        <v>152</v>
      </c>
      <c r="BM14" s="13" t="s">
        <v>152</v>
      </c>
      <c r="BN14" s="13">
        <f t="shared" ref="BN14" si="59">AVERAGE(BN5:BN12)</f>
        <v>0.6875</v>
      </c>
      <c r="BO14" s="13">
        <f t="shared" si="46"/>
        <v>0.75</v>
      </c>
      <c r="BP14" s="13">
        <f t="shared" ref="BP14" si="60">AVERAGE(BP5:BP12)</f>
        <v>0.875</v>
      </c>
      <c r="BQ14" s="13">
        <f t="shared" si="46"/>
        <v>0.5</v>
      </c>
      <c r="BR14" s="13">
        <f t="shared" si="46"/>
        <v>0.5</v>
      </c>
      <c r="BS14" s="13">
        <f t="shared" ref="BS14" si="61">AVERAGE(BS5:BS12)</f>
        <v>0.875</v>
      </c>
      <c r="BT14" s="13">
        <f>AVERAGE(BT5:BT12)</f>
        <v>0.75</v>
      </c>
      <c r="BU14" s="13" t="s">
        <v>152</v>
      </c>
      <c r="BV14" s="13" t="s">
        <v>152</v>
      </c>
      <c r="BW14" s="13">
        <f t="shared" ref="BW14:BX14" si="62">AVERAGE(BW5:BW12)</f>
        <v>0.75</v>
      </c>
      <c r="BX14" s="13">
        <f t="shared" si="62"/>
        <v>0.875</v>
      </c>
      <c r="BY14" s="13" t="s">
        <v>152</v>
      </c>
      <c r="BZ14" s="13">
        <f t="shared" ref="BZ14:CA14" si="63">AVERAGE(BZ5:BZ12)</f>
        <v>0.75</v>
      </c>
      <c r="CA14" s="13">
        <f t="shared" si="63"/>
        <v>0.625</v>
      </c>
      <c r="CB14" s="13">
        <f t="shared" si="46"/>
        <v>0.625</v>
      </c>
      <c r="CC14" s="13">
        <f t="shared" ref="CC14:CD14" si="64">AVERAGE(CC5:CC12)</f>
        <v>0.75</v>
      </c>
      <c r="CD14" s="13">
        <f t="shared" si="64"/>
        <v>0.875</v>
      </c>
      <c r="CE14" s="13">
        <f t="shared" si="46"/>
        <v>0.75</v>
      </c>
      <c r="CF14" s="13">
        <f t="shared" ref="CF14" si="65">AVERAGE(CF5:CF12)</f>
        <v>1</v>
      </c>
      <c r="CG14" s="13" t="s">
        <v>152</v>
      </c>
      <c r="CH14" s="13">
        <f>AVERAGE(CH5:CH12)</f>
        <v>0.6875</v>
      </c>
      <c r="CI14" s="13">
        <f>AVERAGE(CI5:CI12)</f>
        <v>0.25</v>
      </c>
      <c r="CJ14" s="13" t="s">
        <v>152</v>
      </c>
      <c r="CK14" s="13">
        <f>AVERAGE(CK5:CK12)</f>
        <v>0.875</v>
      </c>
      <c r="CL14" s="13">
        <f>AVERAGE(CL5:CL12)</f>
        <v>0.5</v>
      </c>
      <c r="CM14" s="13">
        <f>AVERAGE(CM5:CM12)</f>
        <v>1</v>
      </c>
      <c r="CN14" s="13">
        <f>AVERAGE(CN5:CN12)</f>
        <v>0.75</v>
      </c>
      <c r="CO14" s="13">
        <f>AVERAGE(CO5:CO12)</f>
        <v>0.75</v>
      </c>
      <c r="CP14" s="13" t="s">
        <v>152</v>
      </c>
      <c r="CQ14" s="13" t="s">
        <v>152</v>
      </c>
      <c r="CR14" s="13">
        <f>AVERAGE(CR5:CR12)</f>
        <v>1</v>
      </c>
      <c r="CS14" s="13">
        <f>AVERAGE(CS5:CS12)</f>
        <v>1</v>
      </c>
      <c r="CT14" s="13">
        <f>AVERAGE(CT5:CT12)</f>
        <v>0.5</v>
      </c>
      <c r="CU14" s="13">
        <f t="shared" ref="CU14" si="66">AVERAGE(CU5:CU12)</f>
        <v>0.75</v>
      </c>
      <c r="CV14" s="13">
        <f t="shared" ref="CV14:CY14" si="67">AVERAGE(CV5:CV12)</f>
        <v>1</v>
      </c>
      <c r="CW14" s="13">
        <f t="shared" si="67"/>
        <v>1</v>
      </c>
      <c r="CX14" s="13">
        <f t="shared" si="67"/>
        <v>0.5</v>
      </c>
      <c r="CY14" s="13">
        <f t="shared" si="67"/>
        <v>0.625</v>
      </c>
    </row>
  </sheetData>
  <mergeCells count="8">
    <mergeCell ref="A14:C14"/>
    <mergeCell ref="B4:C4"/>
    <mergeCell ref="B2:C2"/>
    <mergeCell ref="A3:C3"/>
    <mergeCell ref="D3:CY3"/>
    <mergeCell ref="B5:B8"/>
    <mergeCell ref="B9:B12"/>
    <mergeCell ref="A13:C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0"/>
  <sheetViews>
    <sheetView workbookViewId="0">
      <selection activeCell="CH9" sqref="CH9"/>
    </sheetView>
  </sheetViews>
  <sheetFormatPr defaultRowHeight="15" x14ac:dyDescent="0.25"/>
  <cols>
    <col min="1" max="1" width="6" customWidth="1"/>
    <col min="2" max="2" width="56.42578125" customWidth="1"/>
    <col min="3" max="102" width="15.7109375" customWidth="1"/>
  </cols>
  <sheetData>
    <row r="1" spans="1:102" ht="15.75" thickBot="1" x14ac:dyDescent="0.3">
      <c r="D1" s="81"/>
    </row>
    <row r="2" spans="1:102" ht="63.75" thickBot="1" x14ac:dyDescent="0.3">
      <c r="A2" s="1" t="s">
        <v>175</v>
      </c>
      <c r="B2" s="124" t="s">
        <v>176</v>
      </c>
      <c r="C2" s="12" t="s">
        <v>34</v>
      </c>
      <c r="D2" s="123" t="s">
        <v>74</v>
      </c>
      <c r="E2" s="12" t="s">
        <v>67</v>
      </c>
      <c r="F2" s="12" t="s">
        <v>38</v>
      </c>
      <c r="G2" s="12" t="s">
        <v>52</v>
      </c>
      <c r="H2" s="12" t="s">
        <v>63</v>
      </c>
      <c r="I2" s="2" t="s">
        <v>123</v>
      </c>
      <c r="J2" s="2" t="s">
        <v>130</v>
      </c>
      <c r="K2" s="12" t="s">
        <v>178</v>
      </c>
      <c r="L2" s="12" t="s">
        <v>179</v>
      </c>
      <c r="M2" s="12" t="s">
        <v>127</v>
      </c>
      <c r="N2" s="2" t="s">
        <v>124</v>
      </c>
      <c r="O2" s="12" t="s">
        <v>180</v>
      </c>
      <c r="P2" s="12" t="s">
        <v>181</v>
      </c>
      <c r="Q2" s="12" t="s">
        <v>91</v>
      </c>
      <c r="R2" s="12" t="s">
        <v>119</v>
      </c>
      <c r="S2" s="12" t="s">
        <v>54</v>
      </c>
      <c r="T2" s="12" t="s">
        <v>99</v>
      </c>
      <c r="U2" s="12" t="s">
        <v>182</v>
      </c>
      <c r="V2" s="12" t="s">
        <v>183</v>
      </c>
      <c r="W2" s="12" t="s">
        <v>140</v>
      </c>
      <c r="X2" s="12" t="s">
        <v>184</v>
      </c>
      <c r="Y2" s="12" t="s">
        <v>185</v>
      </c>
      <c r="Z2" s="12" t="s">
        <v>35</v>
      </c>
      <c r="AA2" s="12" t="s">
        <v>186</v>
      </c>
      <c r="AB2" s="12" t="s">
        <v>79</v>
      </c>
      <c r="AC2" s="2" t="s">
        <v>65</v>
      </c>
      <c r="AD2" s="2" t="s">
        <v>29</v>
      </c>
      <c r="AE2" s="2" t="s">
        <v>120</v>
      </c>
      <c r="AF2" s="2" t="s">
        <v>187</v>
      </c>
      <c r="AG2" s="2" t="s">
        <v>188</v>
      </c>
      <c r="AH2" s="2" t="s">
        <v>56</v>
      </c>
      <c r="AI2" s="2" t="s">
        <v>17</v>
      </c>
      <c r="AJ2" s="2" t="s">
        <v>189</v>
      </c>
      <c r="AK2" s="2" t="s">
        <v>139</v>
      </c>
      <c r="AL2" s="2" t="s">
        <v>132</v>
      </c>
      <c r="AM2" s="2" t="s">
        <v>58</v>
      </c>
      <c r="AN2" s="2" t="s">
        <v>117</v>
      </c>
      <c r="AO2" s="2" t="s">
        <v>142</v>
      </c>
      <c r="AP2" s="2" t="s">
        <v>121</v>
      </c>
      <c r="AQ2" s="2" t="s">
        <v>45</v>
      </c>
      <c r="AR2" s="2" t="s">
        <v>190</v>
      </c>
      <c r="AS2" s="2" t="s">
        <v>85</v>
      </c>
      <c r="AT2" s="2" t="s">
        <v>66</v>
      </c>
      <c r="AU2" s="2" t="s">
        <v>46</v>
      </c>
      <c r="AV2" s="2" t="s">
        <v>191</v>
      </c>
      <c r="AW2" s="2" t="s">
        <v>86</v>
      </c>
      <c r="AX2" s="2" t="s">
        <v>104</v>
      </c>
      <c r="AY2" s="2" t="s">
        <v>192</v>
      </c>
      <c r="AZ2" s="2" t="s">
        <v>76</v>
      </c>
      <c r="BA2" s="2" t="s">
        <v>193</v>
      </c>
      <c r="BB2" s="2" t="s">
        <v>36</v>
      </c>
      <c r="BC2" s="2" t="s">
        <v>89</v>
      </c>
      <c r="BD2" s="2" t="s">
        <v>32</v>
      </c>
      <c r="BE2" s="2" t="s">
        <v>71</v>
      </c>
      <c r="BF2" s="2" t="s">
        <v>92</v>
      </c>
      <c r="BG2" s="2" t="s">
        <v>93</v>
      </c>
      <c r="BH2" s="2" t="s">
        <v>88</v>
      </c>
      <c r="BI2" s="2" t="s">
        <v>194</v>
      </c>
      <c r="BJ2" s="2" t="s">
        <v>133</v>
      </c>
      <c r="BK2" s="2" t="s">
        <v>136</v>
      </c>
      <c r="BL2" s="2" t="s">
        <v>137</v>
      </c>
      <c r="BM2" s="2" t="s">
        <v>115</v>
      </c>
      <c r="BN2" s="2" t="s">
        <v>195</v>
      </c>
      <c r="BO2" s="2" t="s">
        <v>80</v>
      </c>
      <c r="BP2" s="2" t="s">
        <v>196</v>
      </c>
      <c r="BQ2" s="2" t="s">
        <v>96</v>
      </c>
      <c r="BR2" s="2" t="s">
        <v>25</v>
      </c>
      <c r="BS2" s="2" t="s">
        <v>106</v>
      </c>
      <c r="BT2" s="2" t="s">
        <v>147</v>
      </c>
      <c r="BU2" s="2" t="s">
        <v>42</v>
      </c>
      <c r="BV2" s="2" t="s">
        <v>97</v>
      </c>
      <c r="BW2" s="2" t="s">
        <v>197</v>
      </c>
      <c r="BX2" s="2" t="s">
        <v>145</v>
      </c>
      <c r="BY2" s="2" t="s">
        <v>135</v>
      </c>
      <c r="BZ2" s="2" t="s">
        <v>198</v>
      </c>
      <c r="CA2" s="2" t="s">
        <v>113</v>
      </c>
      <c r="CB2" s="2" t="s">
        <v>199</v>
      </c>
      <c r="CC2" s="2" t="s">
        <v>44</v>
      </c>
      <c r="CD2" s="2" t="s">
        <v>200</v>
      </c>
      <c r="CE2" s="2" t="s">
        <v>201</v>
      </c>
      <c r="CF2" s="2" t="s">
        <v>144</v>
      </c>
      <c r="CG2" s="2" t="s">
        <v>81</v>
      </c>
      <c r="CH2" s="2" t="s">
        <v>146</v>
      </c>
      <c r="CI2" s="2" t="s">
        <v>48</v>
      </c>
      <c r="CJ2" s="2" t="s">
        <v>70</v>
      </c>
      <c r="CK2" s="2" t="s">
        <v>108</v>
      </c>
      <c r="CL2" s="2" t="s">
        <v>13</v>
      </c>
      <c r="CM2" s="2" t="s">
        <v>129</v>
      </c>
      <c r="CN2" s="2" t="s">
        <v>131</v>
      </c>
      <c r="CO2" s="2" t="s">
        <v>51</v>
      </c>
      <c r="CP2" s="2" t="s">
        <v>50</v>
      </c>
      <c r="CQ2" s="2" t="s">
        <v>41</v>
      </c>
      <c r="CR2" s="2" t="s">
        <v>61</v>
      </c>
      <c r="CS2" s="2" t="s">
        <v>87</v>
      </c>
      <c r="CT2" s="2" t="s">
        <v>83</v>
      </c>
      <c r="CU2" s="2" t="s">
        <v>110</v>
      </c>
      <c r="CV2" s="2" t="s">
        <v>109</v>
      </c>
      <c r="CW2" s="2" t="s">
        <v>69</v>
      </c>
      <c r="CX2" s="2" t="s">
        <v>102</v>
      </c>
    </row>
    <row r="3" spans="1:102" ht="24" thickBot="1" x14ac:dyDescent="0.3">
      <c r="A3" s="561" t="s">
        <v>232</v>
      </c>
      <c r="B3" s="562"/>
      <c r="C3" s="563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  <c r="AR3" s="564"/>
      <c r="AS3" s="564"/>
      <c r="AT3" s="564"/>
      <c r="AU3" s="564"/>
      <c r="AV3" s="564"/>
      <c r="AW3" s="564"/>
      <c r="AX3" s="564"/>
      <c r="AY3" s="564"/>
      <c r="AZ3" s="564"/>
      <c r="BA3" s="564"/>
      <c r="BB3" s="564"/>
      <c r="BC3" s="564"/>
      <c r="BD3" s="564"/>
      <c r="BE3" s="564"/>
      <c r="BF3" s="564"/>
      <c r="BG3" s="564"/>
      <c r="BH3" s="564"/>
      <c r="BI3" s="564"/>
      <c r="BJ3" s="564"/>
      <c r="BK3" s="564"/>
      <c r="BL3" s="564"/>
      <c r="BM3" s="564"/>
      <c r="BN3" s="564"/>
      <c r="BO3" s="564"/>
      <c r="BP3" s="564"/>
      <c r="BQ3" s="564"/>
      <c r="BR3" s="564"/>
      <c r="BS3" s="564"/>
      <c r="BT3" s="564"/>
      <c r="BU3" s="564"/>
      <c r="BV3" s="564"/>
      <c r="BW3" s="564"/>
      <c r="BX3" s="564"/>
      <c r="BY3" s="564"/>
      <c r="BZ3" s="564"/>
      <c r="CA3" s="564"/>
      <c r="CB3" s="564"/>
      <c r="CC3" s="564"/>
      <c r="CD3" s="564"/>
      <c r="CE3" s="564"/>
      <c r="CF3" s="564"/>
      <c r="CG3" s="564"/>
      <c r="CH3" s="564"/>
      <c r="CI3" s="564"/>
      <c r="CJ3" s="564"/>
      <c r="CK3" s="564"/>
      <c r="CL3" s="564"/>
      <c r="CM3" s="564"/>
      <c r="CN3" s="564"/>
      <c r="CO3" s="564"/>
      <c r="CP3" s="564"/>
      <c r="CQ3" s="564"/>
      <c r="CR3" s="564"/>
      <c r="CS3" s="564"/>
      <c r="CT3" s="564"/>
      <c r="CU3" s="564"/>
      <c r="CV3" s="564"/>
      <c r="CW3" s="564"/>
      <c r="CX3" s="565"/>
    </row>
    <row r="4" spans="1:102" ht="15.75" x14ac:dyDescent="0.25">
      <c r="A4" s="35">
        <v>25</v>
      </c>
      <c r="B4" s="30" t="s">
        <v>233</v>
      </c>
      <c r="C4" s="27">
        <v>1</v>
      </c>
      <c r="D4" s="27">
        <v>1</v>
      </c>
      <c r="E4" s="27">
        <v>1</v>
      </c>
      <c r="F4" s="27">
        <v>1</v>
      </c>
      <c r="G4" s="27">
        <v>1</v>
      </c>
      <c r="H4" s="27">
        <v>1</v>
      </c>
      <c r="I4" s="27">
        <v>1</v>
      </c>
      <c r="J4" s="27">
        <v>1</v>
      </c>
      <c r="K4" s="27">
        <v>1</v>
      </c>
      <c r="L4" s="27">
        <v>1</v>
      </c>
      <c r="M4" s="27">
        <v>1</v>
      </c>
      <c r="N4" s="27">
        <v>1</v>
      </c>
      <c r="O4" s="27">
        <v>1</v>
      </c>
      <c r="P4" s="27">
        <v>1</v>
      </c>
      <c r="Q4" s="27">
        <v>1</v>
      </c>
      <c r="R4" s="27">
        <v>1</v>
      </c>
      <c r="S4" s="27">
        <v>1</v>
      </c>
      <c r="T4" s="27">
        <v>1</v>
      </c>
      <c r="U4" s="27">
        <v>1</v>
      </c>
      <c r="V4" s="27">
        <v>1</v>
      </c>
      <c r="W4" s="27">
        <v>1</v>
      </c>
      <c r="X4" s="27">
        <v>1</v>
      </c>
      <c r="Y4" s="27">
        <v>1</v>
      </c>
      <c r="Z4" s="27">
        <v>1</v>
      </c>
      <c r="AA4" s="27">
        <v>1</v>
      </c>
      <c r="AB4" s="27">
        <v>1</v>
      </c>
      <c r="AC4" s="27">
        <v>1</v>
      </c>
      <c r="AD4" s="27">
        <v>1</v>
      </c>
      <c r="AE4" s="27">
        <v>1</v>
      </c>
      <c r="AF4" s="27">
        <v>1</v>
      </c>
      <c r="AG4" s="27">
        <v>1</v>
      </c>
      <c r="AH4" s="27">
        <v>1</v>
      </c>
      <c r="AI4" s="27">
        <v>1</v>
      </c>
      <c r="AJ4" s="27">
        <v>1</v>
      </c>
      <c r="AK4" s="27">
        <v>1</v>
      </c>
      <c r="AL4" s="27">
        <v>1</v>
      </c>
      <c r="AM4" s="27">
        <v>1</v>
      </c>
      <c r="AN4" s="27">
        <v>1</v>
      </c>
      <c r="AO4" s="27">
        <v>1</v>
      </c>
      <c r="AP4" s="27">
        <v>1</v>
      </c>
      <c r="AQ4" s="27">
        <v>1</v>
      </c>
      <c r="AR4" s="27">
        <v>1</v>
      </c>
      <c r="AS4" s="27">
        <v>1</v>
      </c>
      <c r="AT4" s="27">
        <v>1</v>
      </c>
      <c r="AU4" s="27">
        <v>1</v>
      </c>
      <c r="AV4" s="27">
        <v>1</v>
      </c>
      <c r="AW4" s="27">
        <v>1</v>
      </c>
      <c r="AX4" s="27">
        <v>1</v>
      </c>
      <c r="AY4" s="27">
        <v>1</v>
      </c>
      <c r="AZ4" s="27">
        <v>1</v>
      </c>
      <c r="BA4" s="27">
        <v>1</v>
      </c>
      <c r="BB4" s="106">
        <v>1</v>
      </c>
      <c r="BC4" s="27">
        <v>1</v>
      </c>
      <c r="BD4" s="27">
        <v>1</v>
      </c>
      <c r="BE4" s="27">
        <v>1</v>
      </c>
      <c r="BF4" s="27">
        <v>1</v>
      </c>
      <c r="BG4" s="27">
        <v>1</v>
      </c>
      <c r="BH4" s="27">
        <v>1</v>
      </c>
      <c r="BI4" s="27">
        <v>1</v>
      </c>
      <c r="BJ4" s="27">
        <v>1</v>
      </c>
      <c r="BK4" s="27">
        <v>1</v>
      </c>
      <c r="BL4" s="27">
        <v>1</v>
      </c>
      <c r="BM4" s="27">
        <v>1</v>
      </c>
      <c r="BN4" s="27">
        <v>1</v>
      </c>
      <c r="BO4" s="27">
        <v>1</v>
      </c>
      <c r="BP4" s="27">
        <v>1</v>
      </c>
      <c r="BQ4" s="27">
        <v>1</v>
      </c>
      <c r="BR4" s="27">
        <v>1</v>
      </c>
      <c r="BS4" s="27">
        <v>1</v>
      </c>
      <c r="BT4" s="27">
        <v>0</v>
      </c>
      <c r="BU4" s="27">
        <v>1</v>
      </c>
      <c r="BV4" s="27">
        <v>1</v>
      </c>
      <c r="BW4" s="27">
        <v>1</v>
      </c>
      <c r="BX4" s="27">
        <v>1</v>
      </c>
      <c r="BY4" s="27">
        <v>1</v>
      </c>
      <c r="BZ4" s="27">
        <v>1</v>
      </c>
      <c r="CA4" s="72">
        <v>1</v>
      </c>
      <c r="CB4" s="27">
        <v>1</v>
      </c>
      <c r="CC4" s="27">
        <v>1</v>
      </c>
      <c r="CD4" s="27">
        <v>1</v>
      </c>
      <c r="CE4" s="27">
        <v>1</v>
      </c>
      <c r="CF4" s="27">
        <v>1</v>
      </c>
      <c r="CG4" s="27">
        <v>1</v>
      </c>
      <c r="CH4" s="27">
        <v>0</v>
      </c>
      <c r="CI4" s="27">
        <v>1</v>
      </c>
      <c r="CJ4" s="27">
        <v>1</v>
      </c>
      <c r="CK4" s="27">
        <v>1</v>
      </c>
      <c r="CL4" s="27">
        <v>1</v>
      </c>
      <c r="CM4" s="27">
        <v>1</v>
      </c>
      <c r="CN4" s="27">
        <v>1</v>
      </c>
      <c r="CO4" s="27">
        <v>1</v>
      </c>
      <c r="CP4" s="27">
        <v>1</v>
      </c>
      <c r="CQ4" s="27">
        <v>1</v>
      </c>
      <c r="CR4" s="24">
        <v>1</v>
      </c>
      <c r="CS4" s="27">
        <v>1</v>
      </c>
      <c r="CT4" s="27">
        <v>1</v>
      </c>
      <c r="CU4" s="27">
        <v>1</v>
      </c>
      <c r="CV4" s="27">
        <v>1</v>
      </c>
      <c r="CW4" s="27">
        <v>1</v>
      </c>
      <c r="CX4" s="27">
        <v>1</v>
      </c>
    </row>
    <row r="5" spans="1:102" ht="15.75" customHeight="1" x14ac:dyDescent="0.25">
      <c r="A5" s="25">
        <v>26</v>
      </c>
      <c r="B5" s="31" t="s">
        <v>234</v>
      </c>
      <c r="C5" s="28">
        <v>1</v>
      </c>
      <c r="D5" s="28">
        <v>1</v>
      </c>
      <c r="E5" s="28">
        <v>1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8">
        <v>1</v>
      </c>
      <c r="AE5" s="28">
        <v>1</v>
      </c>
      <c r="AF5" s="28">
        <v>1</v>
      </c>
      <c r="AG5" s="28">
        <v>1</v>
      </c>
      <c r="AH5" s="28">
        <v>1</v>
      </c>
      <c r="AI5" s="28">
        <v>1</v>
      </c>
      <c r="AJ5" s="28">
        <v>1</v>
      </c>
      <c r="AK5" s="28">
        <v>1</v>
      </c>
      <c r="AL5" s="28">
        <v>1</v>
      </c>
      <c r="AM5" s="28">
        <v>1</v>
      </c>
      <c r="AN5" s="28">
        <v>1</v>
      </c>
      <c r="AO5" s="28">
        <v>1</v>
      </c>
      <c r="AP5" s="28">
        <v>1</v>
      </c>
      <c r="AQ5" s="28">
        <v>1</v>
      </c>
      <c r="AR5" s="28">
        <v>1</v>
      </c>
      <c r="AS5" s="28">
        <v>1</v>
      </c>
      <c r="AT5" s="28">
        <v>1</v>
      </c>
      <c r="AU5" s="28">
        <v>1</v>
      </c>
      <c r="AV5" s="28">
        <v>1</v>
      </c>
      <c r="AW5" s="28">
        <v>1</v>
      </c>
      <c r="AX5" s="28">
        <v>1</v>
      </c>
      <c r="AY5" s="28">
        <v>1</v>
      </c>
      <c r="AZ5" s="28">
        <v>1</v>
      </c>
      <c r="BA5" s="28">
        <v>1</v>
      </c>
      <c r="BB5" s="28">
        <v>1</v>
      </c>
      <c r="BC5" s="28">
        <v>1</v>
      </c>
      <c r="BD5" s="28">
        <v>1</v>
      </c>
      <c r="BE5" s="28">
        <v>1</v>
      </c>
      <c r="BF5" s="28">
        <v>1</v>
      </c>
      <c r="BG5" s="28">
        <v>1</v>
      </c>
      <c r="BH5" s="28">
        <v>1</v>
      </c>
      <c r="BI5" s="28">
        <v>1</v>
      </c>
      <c r="BJ5" s="28">
        <v>1</v>
      </c>
      <c r="BK5" s="28">
        <v>1</v>
      </c>
      <c r="BL5" s="28">
        <v>1</v>
      </c>
      <c r="BM5" s="28">
        <v>1</v>
      </c>
      <c r="BN5" s="28">
        <v>1</v>
      </c>
      <c r="BO5" s="28">
        <v>1</v>
      </c>
      <c r="BP5" s="28">
        <v>1</v>
      </c>
      <c r="BQ5" s="28">
        <v>1</v>
      </c>
      <c r="BR5" s="28">
        <v>1</v>
      </c>
      <c r="BS5" s="28">
        <v>1</v>
      </c>
      <c r="BT5" s="28">
        <v>0</v>
      </c>
      <c r="BU5" s="28">
        <v>1</v>
      </c>
      <c r="BV5" s="28">
        <v>1</v>
      </c>
      <c r="BW5" s="28">
        <v>1</v>
      </c>
      <c r="BX5" s="28">
        <v>1</v>
      </c>
      <c r="BY5" s="28">
        <v>1</v>
      </c>
      <c r="BZ5" s="28">
        <v>1</v>
      </c>
      <c r="CA5" s="73">
        <v>1</v>
      </c>
      <c r="CB5" s="28">
        <v>1</v>
      </c>
      <c r="CC5" s="28">
        <v>1</v>
      </c>
      <c r="CD5" s="28">
        <v>1</v>
      </c>
      <c r="CE5" s="28">
        <v>1</v>
      </c>
      <c r="CF5" s="28">
        <v>1</v>
      </c>
      <c r="CG5" s="28">
        <v>1</v>
      </c>
      <c r="CH5" s="28">
        <v>0</v>
      </c>
      <c r="CI5" s="28">
        <v>1</v>
      </c>
      <c r="CJ5" s="28">
        <v>1</v>
      </c>
      <c r="CK5" s="28">
        <v>1</v>
      </c>
      <c r="CL5" s="28">
        <v>1</v>
      </c>
      <c r="CM5" s="28">
        <v>1</v>
      </c>
      <c r="CN5" s="28">
        <v>1</v>
      </c>
      <c r="CO5" s="28">
        <v>1</v>
      </c>
      <c r="CP5" s="28">
        <v>1</v>
      </c>
      <c r="CQ5" s="28">
        <v>1</v>
      </c>
      <c r="CR5" s="25">
        <v>1</v>
      </c>
      <c r="CS5" s="28">
        <v>1</v>
      </c>
      <c r="CT5" s="28">
        <v>1</v>
      </c>
      <c r="CU5" s="28">
        <v>1</v>
      </c>
      <c r="CV5" s="28">
        <v>1</v>
      </c>
      <c r="CW5" s="28">
        <v>1</v>
      </c>
      <c r="CX5" s="28">
        <v>1</v>
      </c>
    </row>
    <row r="6" spans="1:102" ht="15.75" customHeight="1" x14ac:dyDescent="0.25">
      <c r="A6" s="25">
        <v>27</v>
      </c>
      <c r="B6" s="32" t="s">
        <v>235</v>
      </c>
      <c r="C6" s="28">
        <v>1</v>
      </c>
      <c r="D6" s="28">
        <v>1</v>
      </c>
      <c r="E6" s="28">
        <v>1</v>
      </c>
      <c r="F6" s="28">
        <v>1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8">
        <v>1</v>
      </c>
      <c r="AE6" s="28">
        <v>1</v>
      </c>
      <c r="AF6" s="28">
        <v>1</v>
      </c>
      <c r="AG6" s="28">
        <v>1</v>
      </c>
      <c r="AH6" s="28">
        <v>1</v>
      </c>
      <c r="AI6" s="28">
        <v>1</v>
      </c>
      <c r="AJ6" s="28">
        <v>1</v>
      </c>
      <c r="AK6" s="28">
        <v>1</v>
      </c>
      <c r="AL6" s="28">
        <v>1</v>
      </c>
      <c r="AM6" s="28">
        <v>1</v>
      </c>
      <c r="AN6" s="28">
        <v>1</v>
      </c>
      <c r="AO6" s="28">
        <v>1</v>
      </c>
      <c r="AP6" s="28">
        <v>1</v>
      </c>
      <c r="AQ6" s="28">
        <v>1</v>
      </c>
      <c r="AR6" s="28">
        <v>1</v>
      </c>
      <c r="AS6" s="28">
        <v>1</v>
      </c>
      <c r="AT6" s="28">
        <v>1</v>
      </c>
      <c r="AU6" s="28">
        <v>1</v>
      </c>
      <c r="AV6" s="28">
        <v>1</v>
      </c>
      <c r="AW6" s="28">
        <v>1</v>
      </c>
      <c r="AX6" s="28">
        <v>1</v>
      </c>
      <c r="AY6" s="28">
        <v>1</v>
      </c>
      <c r="AZ6" s="28">
        <v>1</v>
      </c>
      <c r="BA6" s="28">
        <v>1</v>
      </c>
      <c r="BB6" s="28">
        <v>1</v>
      </c>
      <c r="BC6" s="28">
        <v>1</v>
      </c>
      <c r="BD6" s="28">
        <v>1</v>
      </c>
      <c r="BE6" s="28">
        <v>1</v>
      </c>
      <c r="BF6" s="28">
        <v>1</v>
      </c>
      <c r="BG6" s="28">
        <v>1</v>
      </c>
      <c r="BH6" s="28">
        <v>1</v>
      </c>
      <c r="BI6" s="28">
        <v>1</v>
      </c>
      <c r="BJ6" s="28">
        <v>1</v>
      </c>
      <c r="BK6" s="28">
        <v>1</v>
      </c>
      <c r="BL6" s="28">
        <v>1</v>
      </c>
      <c r="BM6" s="28">
        <v>1</v>
      </c>
      <c r="BN6" s="28">
        <v>1</v>
      </c>
      <c r="BO6" s="28">
        <v>1</v>
      </c>
      <c r="BP6" s="28">
        <v>1</v>
      </c>
      <c r="BQ6" s="28">
        <v>1</v>
      </c>
      <c r="BR6" s="28">
        <v>1</v>
      </c>
      <c r="BS6" s="28">
        <v>1</v>
      </c>
      <c r="BT6" s="28">
        <v>0</v>
      </c>
      <c r="BU6" s="28">
        <v>1</v>
      </c>
      <c r="BV6" s="28">
        <v>1</v>
      </c>
      <c r="BW6" s="28">
        <v>1</v>
      </c>
      <c r="BX6" s="28">
        <v>1</v>
      </c>
      <c r="BY6" s="28">
        <v>1</v>
      </c>
      <c r="BZ6" s="28">
        <v>1</v>
      </c>
      <c r="CA6" s="73">
        <v>1</v>
      </c>
      <c r="CB6" s="28">
        <v>1</v>
      </c>
      <c r="CC6" s="28">
        <v>1</v>
      </c>
      <c r="CD6" s="28">
        <v>1</v>
      </c>
      <c r="CE6" s="28">
        <v>1</v>
      </c>
      <c r="CF6" s="28">
        <v>1</v>
      </c>
      <c r="CG6" s="28">
        <v>1</v>
      </c>
      <c r="CH6" s="28">
        <v>0</v>
      </c>
      <c r="CI6" s="28">
        <v>1</v>
      </c>
      <c r="CJ6" s="28">
        <v>1</v>
      </c>
      <c r="CK6" s="28">
        <v>1</v>
      </c>
      <c r="CL6" s="28">
        <v>1</v>
      </c>
      <c r="CM6" s="28">
        <v>1</v>
      </c>
      <c r="CN6" s="28">
        <v>1</v>
      </c>
      <c r="CO6" s="28">
        <v>1</v>
      </c>
      <c r="CP6" s="28">
        <v>1</v>
      </c>
      <c r="CQ6" s="28">
        <v>1</v>
      </c>
      <c r="CR6" s="25">
        <v>1</v>
      </c>
      <c r="CS6" s="28">
        <v>1</v>
      </c>
      <c r="CT6" s="28">
        <v>1</v>
      </c>
      <c r="CU6" s="28">
        <v>1</v>
      </c>
      <c r="CV6" s="28">
        <v>1</v>
      </c>
      <c r="CW6" s="28">
        <v>1</v>
      </c>
      <c r="CX6" s="28">
        <v>1</v>
      </c>
    </row>
    <row r="7" spans="1:102" ht="15.75" customHeight="1" x14ac:dyDescent="0.25">
      <c r="A7" s="25">
        <v>28</v>
      </c>
      <c r="B7" s="32" t="s">
        <v>236</v>
      </c>
      <c r="C7" s="28">
        <v>1</v>
      </c>
      <c r="D7" s="28">
        <v>1</v>
      </c>
      <c r="E7" s="28">
        <v>1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8">
        <v>1</v>
      </c>
      <c r="AE7" s="28">
        <v>1</v>
      </c>
      <c r="AF7" s="28">
        <v>1</v>
      </c>
      <c r="AG7" s="28">
        <v>1</v>
      </c>
      <c r="AH7" s="28">
        <v>1</v>
      </c>
      <c r="AI7" s="28">
        <v>1</v>
      </c>
      <c r="AJ7" s="28">
        <v>1</v>
      </c>
      <c r="AK7" s="28">
        <v>1</v>
      </c>
      <c r="AL7" s="28">
        <v>1</v>
      </c>
      <c r="AM7" s="28">
        <v>1</v>
      </c>
      <c r="AN7" s="28">
        <v>1</v>
      </c>
      <c r="AO7" s="28">
        <v>1</v>
      </c>
      <c r="AP7" s="28">
        <v>1</v>
      </c>
      <c r="AQ7" s="28">
        <v>1</v>
      </c>
      <c r="AR7" s="28">
        <v>1</v>
      </c>
      <c r="AS7" s="28">
        <v>1</v>
      </c>
      <c r="AT7" s="28">
        <v>1</v>
      </c>
      <c r="AU7" s="28">
        <v>1</v>
      </c>
      <c r="AV7" s="28">
        <v>1</v>
      </c>
      <c r="AW7" s="28">
        <v>1</v>
      </c>
      <c r="AX7" s="28">
        <v>1</v>
      </c>
      <c r="AY7" s="28">
        <v>1</v>
      </c>
      <c r="AZ7" s="28">
        <v>1</v>
      </c>
      <c r="BA7" s="28">
        <v>1</v>
      </c>
      <c r="BB7" s="28">
        <v>1</v>
      </c>
      <c r="BC7" s="28">
        <v>1</v>
      </c>
      <c r="BD7" s="28">
        <v>1</v>
      </c>
      <c r="BE7" s="28">
        <v>1</v>
      </c>
      <c r="BF7" s="28">
        <v>1</v>
      </c>
      <c r="BG7" s="28">
        <v>1</v>
      </c>
      <c r="BH7" s="28">
        <v>1</v>
      </c>
      <c r="BI7" s="28">
        <v>1</v>
      </c>
      <c r="BJ7" s="28">
        <v>1</v>
      </c>
      <c r="BK7" s="28">
        <v>1</v>
      </c>
      <c r="BL7" s="28">
        <v>1</v>
      </c>
      <c r="BM7" s="28">
        <v>1</v>
      </c>
      <c r="BN7" s="28">
        <v>1</v>
      </c>
      <c r="BO7" s="28">
        <v>1</v>
      </c>
      <c r="BP7" s="28">
        <v>1</v>
      </c>
      <c r="BQ7" s="28">
        <v>1</v>
      </c>
      <c r="BR7" s="28">
        <v>1</v>
      </c>
      <c r="BS7" s="28">
        <v>1</v>
      </c>
      <c r="BT7" s="28">
        <v>0</v>
      </c>
      <c r="BU7" s="28">
        <v>1</v>
      </c>
      <c r="BV7" s="28">
        <v>1</v>
      </c>
      <c r="BW7" s="28">
        <v>1</v>
      </c>
      <c r="BX7" s="28">
        <v>1</v>
      </c>
      <c r="BY7" s="28">
        <v>1</v>
      </c>
      <c r="BZ7" s="28">
        <v>1</v>
      </c>
      <c r="CA7" s="73">
        <v>1</v>
      </c>
      <c r="CB7" s="28">
        <v>1</v>
      </c>
      <c r="CC7" s="28">
        <v>1</v>
      </c>
      <c r="CD7" s="28">
        <v>1</v>
      </c>
      <c r="CE7" s="28">
        <v>1</v>
      </c>
      <c r="CF7" s="28">
        <v>1</v>
      </c>
      <c r="CG7" s="28">
        <v>1</v>
      </c>
      <c r="CH7" s="28">
        <v>0</v>
      </c>
      <c r="CI7" s="28">
        <v>1</v>
      </c>
      <c r="CJ7" s="28">
        <v>1</v>
      </c>
      <c r="CK7" s="28">
        <v>1</v>
      </c>
      <c r="CL7" s="28">
        <v>1</v>
      </c>
      <c r="CM7" s="28">
        <v>1</v>
      </c>
      <c r="CN7" s="28">
        <v>1</v>
      </c>
      <c r="CO7" s="28">
        <v>1</v>
      </c>
      <c r="CP7" s="28">
        <v>1</v>
      </c>
      <c r="CQ7" s="28">
        <v>1</v>
      </c>
      <c r="CR7" s="25">
        <v>1</v>
      </c>
      <c r="CS7" s="28">
        <v>1</v>
      </c>
      <c r="CT7" s="28">
        <v>1</v>
      </c>
      <c r="CU7" s="28">
        <v>1</v>
      </c>
      <c r="CV7" s="28">
        <v>1</v>
      </c>
      <c r="CW7" s="28">
        <v>1</v>
      </c>
      <c r="CX7" s="28">
        <v>1</v>
      </c>
    </row>
    <row r="8" spans="1:102" ht="16.5" customHeight="1" thickBot="1" x14ac:dyDescent="0.3">
      <c r="A8" s="26">
        <v>29</v>
      </c>
      <c r="B8" s="33" t="s">
        <v>237</v>
      </c>
      <c r="C8" s="78">
        <v>1</v>
      </c>
      <c r="D8" s="78">
        <v>0.5</v>
      </c>
      <c r="E8" s="78">
        <v>1</v>
      </c>
      <c r="F8" s="78">
        <v>1</v>
      </c>
      <c r="G8" s="78">
        <v>1</v>
      </c>
      <c r="H8" s="78">
        <v>1</v>
      </c>
      <c r="I8" s="29" t="s">
        <v>152</v>
      </c>
      <c r="J8" s="29">
        <v>0.5</v>
      </c>
      <c r="K8" s="78">
        <v>1</v>
      </c>
      <c r="L8" s="78" t="s">
        <v>152</v>
      </c>
      <c r="M8" s="78">
        <v>0.5</v>
      </c>
      <c r="N8" s="29" t="s">
        <v>152</v>
      </c>
      <c r="O8" s="105">
        <v>0.5</v>
      </c>
      <c r="P8" s="78" t="s">
        <v>152</v>
      </c>
      <c r="Q8" s="78">
        <v>1</v>
      </c>
      <c r="R8" s="78">
        <v>0.5</v>
      </c>
      <c r="S8" s="78">
        <v>1</v>
      </c>
      <c r="T8" s="78">
        <v>1</v>
      </c>
      <c r="U8" s="78">
        <v>1</v>
      </c>
      <c r="V8" s="78">
        <v>1</v>
      </c>
      <c r="W8" s="78" t="s">
        <v>152</v>
      </c>
      <c r="X8" s="78">
        <v>1</v>
      </c>
      <c r="Y8" s="78" t="s">
        <v>152</v>
      </c>
      <c r="Z8" s="78">
        <v>0.5</v>
      </c>
      <c r="AA8" s="78" t="s">
        <v>152</v>
      </c>
      <c r="AB8" s="78">
        <v>0.5</v>
      </c>
      <c r="AC8" s="29">
        <v>1</v>
      </c>
      <c r="AD8" s="78">
        <v>1</v>
      </c>
      <c r="AE8" s="29">
        <v>0.5</v>
      </c>
      <c r="AF8" s="78">
        <v>0.5</v>
      </c>
      <c r="AG8" s="78">
        <v>1</v>
      </c>
      <c r="AH8" s="29" t="s">
        <v>152</v>
      </c>
      <c r="AI8" s="78">
        <v>1</v>
      </c>
      <c r="AJ8" s="78">
        <v>1</v>
      </c>
      <c r="AK8" s="78" t="s">
        <v>152</v>
      </c>
      <c r="AL8" s="29" t="s">
        <v>152</v>
      </c>
      <c r="AM8" s="78">
        <v>1</v>
      </c>
      <c r="AN8" s="29">
        <v>0.5</v>
      </c>
      <c r="AO8" s="29" t="s">
        <v>152</v>
      </c>
      <c r="AP8" s="29">
        <v>1</v>
      </c>
      <c r="AQ8" s="78">
        <v>1</v>
      </c>
      <c r="AR8" s="78">
        <v>1</v>
      </c>
      <c r="AS8" s="29">
        <v>1</v>
      </c>
      <c r="AT8" s="105">
        <v>1</v>
      </c>
      <c r="AU8" s="29">
        <v>0.5</v>
      </c>
      <c r="AV8" s="78">
        <v>1</v>
      </c>
      <c r="AW8" s="105">
        <v>0.5</v>
      </c>
      <c r="AX8" s="29">
        <v>1</v>
      </c>
      <c r="AY8" s="29" t="s">
        <v>152</v>
      </c>
      <c r="AZ8" s="29">
        <v>1</v>
      </c>
      <c r="BA8" s="78">
        <v>1</v>
      </c>
      <c r="BB8" s="107">
        <v>1</v>
      </c>
      <c r="BC8" s="29" t="s">
        <v>152</v>
      </c>
      <c r="BD8" s="78">
        <v>1</v>
      </c>
      <c r="BE8" s="78">
        <v>1</v>
      </c>
      <c r="BF8" s="78">
        <v>0.5</v>
      </c>
      <c r="BG8" s="78">
        <v>0.5</v>
      </c>
      <c r="BH8" s="105">
        <v>1</v>
      </c>
      <c r="BI8" s="78" t="s">
        <v>152</v>
      </c>
      <c r="BJ8" s="78" t="s">
        <v>152</v>
      </c>
      <c r="BK8" s="105">
        <v>0.5</v>
      </c>
      <c r="BL8" s="29" t="s">
        <v>152</v>
      </c>
      <c r="BM8" s="78" t="s">
        <v>152</v>
      </c>
      <c r="BN8" s="29" t="s">
        <v>152</v>
      </c>
      <c r="BO8" s="105" t="s">
        <v>152</v>
      </c>
      <c r="BP8" s="29">
        <v>1</v>
      </c>
      <c r="BQ8" s="29">
        <v>1</v>
      </c>
      <c r="BR8" s="78">
        <v>1</v>
      </c>
      <c r="BS8" s="29">
        <v>1</v>
      </c>
      <c r="BT8" s="105" t="s">
        <v>152</v>
      </c>
      <c r="BU8" s="78">
        <v>1</v>
      </c>
      <c r="BV8" s="78">
        <v>0.5</v>
      </c>
      <c r="BW8" s="78">
        <v>1</v>
      </c>
      <c r="BX8" s="78" t="s">
        <v>152</v>
      </c>
      <c r="BY8" s="78" t="s">
        <v>152</v>
      </c>
      <c r="BZ8" s="78">
        <v>0.5</v>
      </c>
      <c r="CA8" s="74">
        <v>1</v>
      </c>
      <c r="CB8" s="78">
        <v>1</v>
      </c>
      <c r="CC8" s="78">
        <v>1</v>
      </c>
      <c r="CD8" s="29">
        <v>0</v>
      </c>
      <c r="CE8" s="78">
        <v>1</v>
      </c>
      <c r="CF8" s="29" t="s">
        <v>152</v>
      </c>
      <c r="CG8" s="78">
        <v>1</v>
      </c>
      <c r="CH8" s="105" t="s">
        <v>152</v>
      </c>
      <c r="CI8" s="78">
        <v>1</v>
      </c>
      <c r="CJ8" s="78">
        <v>1</v>
      </c>
      <c r="CK8" s="78">
        <v>0.5</v>
      </c>
      <c r="CL8" s="78">
        <v>1</v>
      </c>
      <c r="CM8" s="78" t="s">
        <v>152</v>
      </c>
      <c r="CN8" s="78">
        <v>1</v>
      </c>
      <c r="CO8" s="78">
        <v>1</v>
      </c>
      <c r="CP8" s="78">
        <v>1</v>
      </c>
      <c r="CQ8" s="78">
        <v>0</v>
      </c>
      <c r="CR8" s="26">
        <v>1</v>
      </c>
      <c r="CS8" s="78">
        <v>1</v>
      </c>
      <c r="CT8" s="78">
        <v>1</v>
      </c>
      <c r="CU8" s="26">
        <v>1</v>
      </c>
      <c r="CV8" s="78">
        <v>0.5</v>
      </c>
      <c r="CW8" s="78">
        <v>1</v>
      </c>
      <c r="CX8" s="78">
        <v>1</v>
      </c>
    </row>
    <row r="9" spans="1:102" ht="16.5" thickBot="1" x14ac:dyDescent="0.3">
      <c r="A9" s="559" t="s">
        <v>218</v>
      </c>
      <c r="B9" s="560"/>
      <c r="C9" s="12">
        <f t="shared" ref="C9" si="0">SUM(C4:C8)</f>
        <v>5</v>
      </c>
      <c r="D9" s="12">
        <f>SUM(D4:D8)</f>
        <v>4.5</v>
      </c>
      <c r="E9" s="12">
        <f>SUM(E4:E8)</f>
        <v>5</v>
      </c>
      <c r="F9" s="12">
        <f>SUM(F4:F8)</f>
        <v>5</v>
      </c>
      <c r="G9" s="12">
        <f>SUM(G4:G8)</f>
        <v>5</v>
      </c>
      <c r="H9" s="12">
        <f>SUM(H4:H8)</f>
        <v>5</v>
      </c>
      <c r="I9" s="12">
        <f t="shared" ref="I9:CX9" si="1">SUM(I4:I8)</f>
        <v>4</v>
      </c>
      <c r="J9" s="12">
        <f t="shared" si="1"/>
        <v>4.5</v>
      </c>
      <c r="K9" s="12">
        <f t="shared" ref="K9:L9" si="2">SUM(K4:K8)</f>
        <v>5</v>
      </c>
      <c r="L9" s="12">
        <f t="shared" si="2"/>
        <v>4</v>
      </c>
      <c r="M9" s="12">
        <f>SUM(M4:M8)</f>
        <v>4.5</v>
      </c>
      <c r="N9" s="12">
        <f t="shared" si="1"/>
        <v>4</v>
      </c>
      <c r="O9" s="12">
        <f t="shared" ref="O9:Q9" si="3">SUM(O4:O8)</f>
        <v>4.5</v>
      </c>
      <c r="P9" s="12">
        <f t="shared" ref="P9" si="4">SUM(P4:P8)</f>
        <v>4</v>
      </c>
      <c r="Q9" s="12">
        <f t="shared" si="3"/>
        <v>5</v>
      </c>
      <c r="R9" s="12">
        <f t="shared" ref="R9:Y9" si="5">SUM(R4:R8)</f>
        <v>4.5</v>
      </c>
      <c r="S9" s="12">
        <f t="shared" ref="S9" si="6">SUM(S4:S8)</f>
        <v>5</v>
      </c>
      <c r="T9" s="12">
        <f t="shared" si="5"/>
        <v>5</v>
      </c>
      <c r="U9" s="12">
        <f t="shared" ref="U9" si="7">SUM(U4:U8)</f>
        <v>5</v>
      </c>
      <c r="V9" s="12">
        <f t="shared" si="5"/>
        <v>5</v>
      </c>
      <c r="W9" s="12">
        <f t="shared" si="5"/>
        <v>4</v>
      </c>
      <c r="X9" s="12">
        <f t="shared" ref="X9" si="8">SUM(X4:X8)</f>
        <v>5</v>
      </c>
      <c r="Y9" s="12">
        <f t="shared" si="5"/>
        <v>4</v>
      </c>
      <c r="Z9" s="12">
        <f t="shared" ref="Z9" si="9">SUM(Z4:Z8)</f>
        <v>4.5</v>
      </c>
      <c r="AA9" s="12">
        <f t="shared" ref="AA9:AB9" si="10">SUM(AA4:AA8)</f>
        <v>4</v>
      </c>
      <c r="AB9" s="12">
        <f t="shared" si="10"/>
        <v>4.5</v>
      </c>
      <c r="AC9" s="12">
        <f t="shared" si="1"/>
        <v>5</v>
      </c>
      <c r="AD9" s="12">
        <f t="shared" ref="AD9" si="11">SUM(AD4:AD8)</f>
        <v>5</v>
      </c>
      <c r="AE9" s="12">
        <f t="shared" si="1"/>
        <v>4.5</v>
      </c>
      <c r="AF9" s="12">
        <f t="shared" ref="AF9:AG9" si="12">SUM(AF4:AF8)</f>
        <v>4.5</v>
      </c>
      <c r="AG9" s="12">
        <f t="shared" si="12"/>
        <v>5</v>
      </c>
      <c r="AH9" s="12">
        <f t="shared" si="1"/>
        <v>4</v>
      </c>
      <c r="AI9" s="12">
        <f t="shared" ref="AI9" si="13">SUM(AI4:AI8)</f>
        <v>5</v>
      </c>
      <c r="AJ9" s="12">
        <f t="shared" ref="AJ9:AK9" si="14">SUM(AJ4:AJ8)</f>
        <v>5</v>
      </c>
      <c r="AK9" s="12">
        <f t="shared" si="14"/>
        <v>4</v>
      </c>
      <c r="AL9" s="12">
        <f t="shared" si="1"/>
        <v>4</v>
      </c>
      <c r="AM9" s="12">
        <f t="shared" ref="AM9" si="15">SUM(AM4:AM8)</f>
        <v>5</v>
      </c>
      <c r="AN9" s="12">
        <f t="shared" si="1"/>
        <v>4.5</v>
      </c>
      <c r="AO9" s="12">
        <f t="shared" si="1"/>
        <v>4</v>
      </c>
      <c r="AP9" s="12">
        <f t="shared" si="1"/>
        <v>5</v>
      </c>
      <c r="AQ9" s="12">
        <f t="shared" ref="AQ9" si="16">SUM(AQ4:AQ8)</f>
        <v>5</v>
      </c>
      <c r="AR9" s="12">
        <f t="shared" ref="AR9" si="17">SUM(AR4:AR8)</f>
        <v>5</v>
      </c>
      <c r="AS9" s="12">
        <f t="shared" si="1"/>
        <v>5</v>
      </c>
      <c r="AT9" s="12">
        <f t="shared" ref="AT9" si="18">SUM(AT4:AT8)</f>
        <v>5</v>
      </c>
      <c r="AU9" s="12">
        <f t="shared" si="1"/>
        <v>4.5</v>
      </c>
      <c r="AV9" s="12">
        <f t="shared" ref="AV9:AW9" si="19">SUM(AV4:AV8)</f>
        <v>5</v>
      </c>
      <c r="AW9" s="12">
        <f t="shared" si="19"/>
        <v>4.5</v>
      </c>
      <c r="AX9" s="12">
        <f t="shared" si="1"/>
        <v>5</v>
      </c>
      <c r="AY9" s="12">
        <f t="shared" si="1"/>
        <v>4</v>
      </c>
      <c r="AZ9" s="12">
        <f t="shared" si="1"/>
        <v>5</v>
      </c>
      <c r="BA9" s="12">
        <f t="shared" ref="BA9:BB9" si="20">SUM(BA4:BA8)</f>
        <v>5</v>
      </c>
      <c r="BB9" s="12">
        <f t="shared" si="20"/>
        <v>5</v>
      </c>
      <c r="BC9" s="12">
        <f t="shared" si="1"/>
        <v>4</v>
      </c>
      <c r="BD9" s="12">
        <f t="shared" ref="BD9" si="21">SUM(BD4:BD8)</f>
        <v>5</v>
      </c>
      <c r="BE9" s="12">
        <f t="shared" ref="BE9:BF9" si="22">SUM(BE4:BE8)</f>
        <v>5</v>
      </c>
      <c r="BF9" s="12">
        <f t="shared" si="22"/>
        <v>4.5</v>
      </c>
      <c r="BG9" s="12">
        <f t="shared" ref="BG9" si="23">SUM(BG4:BG8)</f>
        <v>4.5</v>
      </c>
      <c r="BH9" s="12">
        <f>SUM(BH4:BH8)</f>
        <v>5</v>
      </c>
      <c r="BI9" s="12">
        <f>SUM(BI4:BI8)</f>
        <v>4</v>
      </c>
      <c r="BJ9" s="12">
        <f>SUM(BJ4:BJ8)</f>
        <v>4</v>
      </c>
      <c r="BK9" s="12">
        <f>SUM(BK4:BK8)</f>
        <v>4.5</v>
      </c>
      <c r="BL9" s="12">
        <f t="shared" si="1"/>
        <v>4</v>
      </c>
      <c r="BM9" s="12">
        <f t="shared" ref="BM9" si="24">SUM(BM4:BM8)</f>
        <v>4</v>
      </c>
      <c r="BN9" s="12">
        <f t="shared" si="1"/>
        <v>4</v>
      </c>
      <c r="BO9" s="12">
        <f t="shared" ref="BO9" si="25">SUM(BO4:BO8)</f>
        <v>4</v>
      </c>
      <c r="BP9" s="12">
        <f t="shared" si="1"/>
        <v>5</v>
      </c>
      <c r="BQ9" s="12">
        <f t="shared" si="1"/>
        <v>5</v>
      </c>
      <c r="BR9" s="12">
        <f t="shared" ref="BR9" si="26">SUM(BR4:BR8)</f>
        <v>5</v>
      </c>
      <c r="BS9" s="12">
        <f t="shared" ref="BS9:BZ9" si="27">SUM(BS4:BS8)</f>
        <v>5</v>
      </c>
      <c r="BT9" s="12">
        <f t="shared" si="27"/>
        <v>0</v>
      </c>
      <c r="BU9" s="12">
        <f t="shared" si="27"/>
        <v>5</v>
      </c>
      <c r="BV9" s="12">
        <f t="shared" si="27"/>
        <v>4.5</v>
      </c>
      <c r="BW9" s="12">
        <f t="shared" si="27"/>
        <v>5</v>
      </c>
      <c r="BX9" s="12">
        <f t="shared" si="27"/>
        <v>4</v>
      </c>
      <c r="BY9" s="12">
        <f t="shared" si="27"/>
        <v>4</v>
      </c>
      <c r="BZ9" s="12">
        <f t="shared" si="27"/>
        <v>4.5</v>
      </c>
      <c r="CA9" s="12">
        <f t="shared" si="1"/>
        <v>5</v>
      </c>
      <c r="CB9" s="12">
        <f t="shared" ref="CB9:CC9" si="28">SUM(CB4:CB8)</f>
        <v>5</v>
      </c>
      <c r="CC9" s="12">
        <f t="shared" si="28"/>
        <v>5</v>
      </c>
      <c r="CD9" s="12">
        <f t="shared" si="1"/>
        <v>4</v>
      </c>
      <c r="CE9" s="12">
        <f t="shared" ref="CE9" si="29">SUM(CE4:CE8)</f>
        <v>5</v>
      </c>
      <c r="CF9" s="12">
        <f t="shared" si="1"/>
        <v>4</v>
      </c>
      <c r="CG9" s="12">
        <f t="shared" ref="CG9:CP9" si="30">SUM(CG4:CG8)</f>
        <v>5</v>
      </c>
      <c r="CH9" s="12">
        <f t="shared" ref="CH9:CI9" si="31">SUM(CH4:CH8)</f>
        <v>0</v>
      </c>
      <c r="CI9" s="12">
        <f t="shared" si="31"/>
        <v>5</v>
      </c>
      <c r="CJ9" s="12">
        <f t="shared" si="30"/>
        <v>5</v>
      </c>
      <c r="CK9" s="12">
        <f t="shared" si="30"/>
        <v>4.5</v>
      </c>
      <c r="CL9" s="12">
        <f t="shared" ref="CL9" si="32">SUM(CL4:CL8)</f>
        <v>5</v>
      </c>
      <c r="CM9" s="12">
        <f t="shared" si="30"/>
        <v>4</v>
      </c>
      <c r="CN9" s="12">
        <f t="shared" si="30"/>
        <v>5</v>
      </c>
      <c r="CO9" s="12">
        <f t="shared" si="30"/>
        <v>5</v>
      </c>
      <c r="CP9" s="12">
        <f t="shared" si="30"/>
        <v>5</v>
      </c>
      <c r="CQ9" s="12">
        <f t="shared" ref="CQ9" si="33">SUM(CQ4:CQ8)</f>
        <v>4</v>
      </c>
      <c r="CR9" s="12">
        <f t="shared" si="1"/>
        <v>5</v>
      </c>
      <c r="CS9" s="12">
        <f t="shared" si="1"/>
        <v>5</v>
      </c>
      <c r="CT9" s="12">
        <f t="shared" ref="CT9" si="34">SUM(CT4:CT8)</f>
        <v>5</v>
      </c>
      <c r="CU9" s="12">
        <f t="shared" si="1"/>
        <v>5</v>
      </c>
      <c r="CV9" s="12">
        <f t="shared" si="1"/>
        <v>4.5</v>
      </c>
      <c r="CW9" s="12">
        <f t="shared" si="1"/>
        <v>5</v>
      </c>
      <c r="CX9" s="12">
        <f t="shared" si="1"/>
        <v>5</v>
      </c>
    </row>
    <row r="10" spans="1:102" ht="16.5" thickBot="1" x14ac:dyDescent="0.3">
      <c r="A10" s="559" t="s">
        <v>219</v>
      </c>
      <c r="B10" s="560"/>
      <c r="C10" s="13">
        <f t="shared" ref="C10" si="35">AVERAGE(C4:C8)</f>
        <v>1</v>
      </c>
      <c r="D10" s="13">
        <f>AVERAGE(D4:D8)</f>
        <v>0.9</v>
      </c>
      <c r="E10" s="13">
        <f>AVERAGE(E4:E8)</f>
        <v>1</v>
      </c>
      <c r="F10" s="13">
        <f>AVERAGE(F4:F8)</f>
        <v>1</v>
      </c>
      <c r="G10" s="13">
        <f>AVERAGE(G4:G8)</f>
        <v>1</v>
      </c>
      <c r="H10" s="13">
        <f>AVERAGE(H4:H8)</f>
        <v>1</v>
      </c>
      <c r="I10" s="13">
        <f t="shared" ref="I10:CX10" si="36">AVERAGE(I4:I8)</f>
        <v>1</v>
      </c>
      <c r="J10" s="13">
        <f t="shared" si="36"/>
        <v>0.9</v>
      </c>
      <c r="K10" s="13">
        <f t="shared" ref="K10:L10" si="37">AVERAGE(K4:K8)</f>
        <v>1</v>
      </c>
      <c r="L10" s="13">
        <f t="shared" si="37"/>
        <v>1</v>
      </c>
      <c r="M10" s="13">
        <f>AVERAGE(M4:M8)</f>
        <v>0.9</v>
      </c>
      <c r="N10" s="13">
        <f t="shared" si="36"/>
        <v>1</v>
      </c>
      <c r="O10" s="13">
        <f t="shared" ref="O10:Q10" si="38">AVERAGE(O4:O8)</f>
        <v>0.9</v>
      </c>
      <c r="P10" s="13">
        <f t="shared" ref="P10" si="39">AVERAGE(P4:P8)</f>
        <v>1</v>
      </c>
      <c r="Q10" s="13">
        <f t="shared" si="38"/>
        <v>1</v>
      </c>
      <c r="R10" s="13">
        <f t="shared" ref="R10:Y10" si="40">AVERAGE(R4:R8)</f>
        <v>0.9</v>
      </c>
      <c r="S10" s="13">
        <f t="shared" ref="S10" si="41">AVERAGE(S4:S8)</f>
        <v>1</v>
      </c>
      <c r="T10" s="13">
        <f t="shared" si="40"/>
        <v>1</v>
      </c>
      <c r="U10" s="13">
        <f t="shared" ref="U10" si="42">AVERAGE(U4:U8)</f>
        <v>1</v>
      </c>
      <c r="V10" s="13">
        <f t="shared" si="40"/>
        <v>1</v>
      </c>
      <c r="W10" s="13">
        <f t="shared" si="40"/>
        <v>1</v>
      </c>
      <c r="X10" s="13">
        <f t="shared" ref="X10" si="43">AVERAGE(X4:X8)</f>
        <v>1</v>
      </c>
      <c r="Y10" s="13">
        <f t="shared" si="40"/>
        <v>1</v>
      </c>
      <c r="Z10" s="13">
        <f t="shared" ref="Z10" si="44">AVERAGE(Z4:Z8)</f>
        <v>0.9</v>
      </c>
      <c r="AA10" s="13">
        <f t="shared" ref="AA10:AB10" si="45">AVERAGE(AA4:AA8)</f>
        <v>1</v>
      </c>
      <c r="AB10" s="13">
        <f t="shared" si="45"/>
        <v>0.9</v>
      </c>
      <c r="AC10" s="13">
        <f t="shared" si="36"/>
        <v>1</v>
      </c>
      <c r="AD10" s="13">
        <f t="shared" ref="AD10" si="46">AVERAGE(AD4:AD8)</f>
        <v>1</v>
      </c>
      <c r="AE10" s="13">
        <f t="shared" si="36"/>
        <v>0.9</v>
      </c>
      <c r="AF10" s="13">
        <f t="shared" ref="AF10:AG10" si="47">AVERAGE(AF4:AF8)</f>
        <v>0.9</v>
      </c>
      <c r="AG10" s="13">
        <f t="shared" si="47"/>
        <v>1</v>
      </c>
      <c r="AH10" s="13">
        <f t="shared" si="36"/>
        <v>1</v>
      </c>
      <c r="AI10" s="13">
        <f t="shared" ref="AI10" si="48">AVERAGE(AI4:AI8)</f>
        <v>1</v>
      </c>
      <c r="AJ10" s="13">
        <f t="shared" ref="AJ10:AK10" si="49">AVERAGE(AJ4:AJ8)</f>
        <v>1</v>
      </c>
      <c r="AK10" s="13">
        <f t="shared" si="49"/>
        <v>1</v>
      </c>
      <c r="AL10" s="13">
        <f t="shared" si="36"/>
        <v>1</v>
      </c>
      <c r="AM10" s="13">
        <f t="shared" ref="AM10" si="50">AVERAGE(AM4:AM8)</f>
        <v>1</v>
      </c>
      <c r="AN10" s="13">
        <f t="shared" si="36"/>
        <v>0.9</v>
      </c>
      <c r="AO10" s="13">
        <f t="shared" si="36"/>
        <v>1</v>
      </c>
      <c r="AP10" s="13">
        <f t="shared" si="36"/>
        <v>1</v>
      </c>
      <c r="AQ10" s="13">
        <f t="shared" ref="AQ10" si="51">AVERAGE(AQ4:AQ8)</f>
        <v>1</v>
      </c>
      <c r="AR10" s="13">
        <f t="shared" ref="AR10" si="52">AVERAGE(AR4:AR8)</f>
        <v>1</v>
      </c>
      <c r="AS10" s="13">
        <f t="shared" si="36"/>
        <v>1</v>
      </c>
      <c r="AT10" s="13">
        <f t="shared" ref="AT10" si="53">AVERAGE(AT4:AT8)</f>
        <v>1</v>
      </c>
      <c r="AU10" s="13">
        <f t="shared" si="36"/>
        <v>0.9</v>
      </c>
      <c r="AV10" s="13">
        <f t="shared" ref="AV10:AW10" si="54">AVERAGE(AV4:AV8)</f>
        <v>1</v>
      </c>
      <c r="AW10" s="13">
        <f t="shared" si="54"/>
        <v>0.9</v>
      </c>
      <c r="AX10" s="13">
        <f t="shared" si="36"/>
        <v>1</v>
      </c>
      <c r="AY10" s="13">
        <f t="shared" si="36"/>
        <v>1</v>
      </c>
      <c r="AZ10" s="13">
        <f t="shared" si="36"/>
        <v>1</v>
      </c>
      <c r="BA10" s="13">
        <f t="shared" ref="BA10:BB10" si="55">AVERAGE(BA4:BA8)</f>
        <v>1</v>
      </c>
      <c r="BB10" s="13">
        <f t="shared" si="55"/>
        <v>1</v>
      </c>
      <c r="BC10" s="13">
        <f t="shared" si="36"/>
        <v>1</v>
      </c>
      <c r="BD10" s="13">
        <f t="shared" ref="BD10" si="56">AVERAGE(BD4:BD8)</f>
        <v>1</v>
      </c>
      <c r="BE10" s="13">
        <f t="shared" ref="BE10:BF10" si="57">AVERAGE(BE4:BE8)</f>
        <v>1</v>
      </c>
      <c r="BF10" s="13">
        <f t="shared" si="57"/>
        <v>0.9</v>
      </c>
      <c r="BG10" s="13">
        <f t="shared" ref="BG10" si="58">AVERAGE(BG4:BG8)</f>
        <v>0.9</v>
      </c>
      <c r="BH10" s="13">
        <f>AVERAGE(BH4:BH8)</f>
        <v>1</v>
      </c>
      <c r="BI10" s="13">
        <f>AVERAGE(BI4:BI8)</f>
        <v>1</v>
      </c>
      <c r="BJ10" s="13">
        <f>AVERAGE(BJ4:BJ8)</f>
        <v>1</v>
      </c>
      <c r="BK10" s="13">
        <f>AVERAGE(BK4:BK8)</f>
        <v>0.9</v>
      </c>
      <c r="BL10" s="13">
        <f t="shared" si="36"/>
        <v>1</v>
      </c>
      <c r="BM10" s="13">
        <f t="shared" ref="BM10" si="59">AVERAGE(BM4:BM8)</f>
        <v>1</v>
      </c>
      <c r="BN10" s="13">
        <f t="shared" si="36"/>
        <v>1</v>
      </c>
      <c r="BO10" s="13">
        <f t="shared" ref="BO10" si="60">AVERAGE(BO4:BO8)</f>
        <v>1</v>
      </c>
      <c r="BP10" s="13">
        <f t="shared" si="36"/>
        <v>1</v>
      </c>
      <c r="BQ10" s="13">
        <f t="shared" si="36"/>
        <v>1</v>
      </c>
      <c r="BR10" s="13">
        <f t="shared" ref="BR10" si="61">AVERAGE(BR4:BR8)</f>
        <v>1</v>
      </c>
      <c r="BS10" s="13">
        <f t="shared" ref="BS10:BZ10" si="62">AVERAGE(BS4:BS8)</f>
        <v>1</v>
      </c>
      <c r="BT10" s="13">
        <f t="shared" si="62"/>
        <v>0</v>
      </c>
      <c r="BU10" s="13">
        <f t="shared" si="62"/>
        <v>1</v>
      </c>
      <c r="BV10" s="13">
        <f t="shared" si="62"/>
        <v>0.9</v>
      </c>
      <c r="BW10" s="13">
        <f t="shared" si="62"/>
        <v>1</v>
      </c>
      <c r="BX10" s="13">
        <f t="shared" si="62"/>
        <v>1</v>
      </c>
      <c r="BY10" s="13">
        <f t="shared" ref="BY10" si="63">AVERAGE(BY4:BY8)</f>
        <v>1</v>
      </c>
      <c r="BZ10" s="13">
        <f t="shared" si="62"/>
        <v>0.9</v>
      </c>
      <c r="CA10" s="13">
        <f t="shared" si="36"/>
        <v>1</v>
      </c>
      <c r="CB10" s="13">
        <f t="shared" ref="CB10:CC10" si="64">AVERAGE(CB4:CB8)</f>
        <v>1</v>
      </c>
      <c r="CC10" s="13">
        <f t="shared" si="64"/>
        <v>1</v>
      </c>
      <c r="CD10" s="13">
        <f t="shared" si="36"/>
        <v>0.8</v>
      </c>
      <c r="CE10" s="13">
        <f t="shared" ref="CE10" si="65">AVERAGE(CE4:CE8)</f>
        <v>1</v>
      </c>
      <c r="CF10" s="13">
        <f t="shared" si="36"/>
        <v>1</v>
      </c>
      <c r="CG10" s="13">
        <f t="shared" ref="CG10:CP10" si="66">AVERAGE(CG4:CG8)</f>
        <v>1</v>
      </c>
      <c r="CH10" s="13">
        <f t="shared" ref="CH10:CI10" si="67">AVERAGE(CH4:CH8)</f>
        <v>0</v>
      </c>
      <c r="CI10" s="13">
        <f t="shared" si="67"/>
        <v>1</v>
      </c>
      <c r="CJ10" s="13">
        <f t="shared" si="66"/>
        <v>1</v>
      </c>
      <c r="CK10" s="13">
        <f t="shared" si="66"/>
        <v>0.9</v>
      </c>
      <c r="CL10" s="13">
        <f t="shared" ref="CL10" si="68">AVERAGE(CL4:CL8)</f>
        <v>1</v>
      </c>
      <c r="CM10" s="13">
        <f t="shared" si="66"/>
        <v>1</v>
      </c>
      <c r="CN10" s="13">
        <f t="shared" si="66"/>
        <v>1</v>
      </c>
      <c r="CO10" s="13">
        <f t="shared" si="66"/>
        <v>1</v>
      </c>
      <c r="CP10" s="13">
        <f t="shared" si="66"/>
        <v>1</v>
      </c>
      <c r="CQ10" s="13">
        <f t="shared" ref="CQ10" si="69">AVERAGE(CQ4:CQ8)</f>
        <v>0.8</v>
      </c>
      <c r="CR10" s="13">
        <f t="shared" si="36"/>
        <v>1</v>
      </c>
      <c r="CS10" s="13">
        <f t="shared" si="36"/>
        <v>1</v>
      </c>
      <c r="CT10" s="13">
        <f t="shared" ref="CT10" si="70">AVERAGE(CT4:CT8)</f>
        <v>1</v>
      </c>
      <c r="CU10" s="13">
        <f t="shared" si="36"/>
        <v>1</v>
      </c>
      <c r="CV10" s="13">
        <f t="shared" si="36"/>
        <v>0.9</v>
      </c>
      <c r="CW10" s="13">
        <f t="shared" si="36"/>
        <v>1</v>
      </c>
      <c r="CX10" s="13">
        <f t="shared" si="36"/>
        <v>1</v>
      </c>
    </row>
  </sheetData>
  <mergeCells count="4">
    <mergeCell ref="A9:B9"/>
    <mergeCell ref="A10:B10"/>
    <mergeCell ref="A3:B3"/>
    <mergeCell ref="C3:CX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9"/>
  <sheetViews>
    <sheetView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E8" sqref="E8"/>
    </sheetView>
  </sheetViews>
  <sheetFormatPr defaultRowHeight="15" x14ac:dyDescent="0.25"/>
  <cols>
    <col min="1" max="1" width="6" customWidth="1"/>
    <col min="2" max="2" width="56.42578125" customWidth="1"/>
    <col min="3" max="102" width="15.7109375" customWidth="1"/>
  </cols>
  <sheetData>
    <row r="1" spans="1:102" ht="15.75" thickBot="1" x14ac:dyDescent="0.3"/>
    <row r="2" spans="1:102" ht="63.75" thickBot="1" x14ac:dyDescent="0.3">
      <c r="A2" s="1" t="s">
        <v>175</v>
      </c>
      <c r="B2" s="14" t="s">
        <v>176</v>
      </c>
      <c r="C2" s="12" t="s">
        <v>34</v>
      </c>
      <c r="D2" s="2" t="s">
        <v>74</v>
      </c>
      <c r="E2" s="12" t="s">
        <v>67</v>
      </c>
      <c r="F2" s="12" t="s">
        <v>38</v>
      </c>
      <c r="G2" s="12" t="s">
        <v>52</v>
      </c>
      <c r="H2" s="12" t="s">
        <v>63</v>
      </c>
      <c r="I2" s="2" t="s">
        <v>123</v>
      </c>
      <c r="J2" s="2" t="s">
        <v>130</v>
      </c>
      <c r="K2" s="12" t="s">
        <v>178</v>
      </c>
      <c r="L2" s="12" t="s">
        <v>179</v>
      </c>
      <c r="M2" s="12" t="s">
        <v>127</v>
      </c>
      <c r="N2" s="2" t="s">
        <v>124</v>
      </c>
      <c r="O2" s="2" t="s">
        <v>180</v>
      </c>
      <c r="P2" s="12" t="s">
        <v>181</v>
      </c>
      <c r="Q2" s="12" t="s">
        <v>91</v>
      </c>
      <c r="R2" s="12" t="s">
        <v>119</v>
      </c>
      <c r="S2" s="12" t="s">
        <v>54</v>
      </c>
      <c r="T2" s="12" t="s">
        <v>99</v>
      </c>
      <c r="U2" s="12" t="s">
        <v>182</v>
      </c>
      <c r="V2" s="12" t="s">
        <v>183</v>
      </c>
      <c r="W2" s="12" t="s">
        <v>140</v>
      </c>
      <c r="X2" s="12" t="s">
        <v>184</v>
      </c>
      <c r="Y2" s="12" t="s">
        <v>185</v>
      </c>
      <c r="Z2" s="12" t="s">
        <v>35</v>
      </c>
      <c r="AA2" s="12" t="s">
        <v>186</v>
      </c>
      <c r="AB2" s="12" t="s">
        <v>79</v>
      </c>
      <c r="AC2" s="2" t="s">
        <v>65</v>
      </c>
      <c r="AD2" s="2" t="s">
        <v>29</v>
      </c>
      <c r="AE2" s="2" t="s">
        <v>120</v>
      </c>
      <c r="AF2" s="2" t="s">
        <v>187</v>
      </c>
      <c r="AG2" s="2" t="s">
        <v>188</v>
      </c>
      <c r="AH2" s="2" t="s">
        <v>56</v>
      </c>
      <c r="AI2" s="2" t="s">
        <v>17</v>
      </c>
      <c r="AJ2" s="2" t="s">
        <v>189</v>
      </c>
      <c r="AK2" s="2" t="s">
        <v>139</v>
      </c>
      <c r="AL2" s="2" t="s">
        <v>132</v>
      </c>
      <c r="AM2" s="2" t="s">
        <v>58</v>
      </c>
      <c r="AN2" s="2" t="s">
        <v>117</v>
      </c>
      <c r="AO2" s="2" t="s">
        <v>142</v>
      </c>
      <c r="AP2" s="2" t="s">
        <v>121</v>
      </c>
      <c r="AQ2" s="2" t="s">
        <v>45</v>
      </c>
      <c r="AR2" s="2" t="s">
        <v>190</v>
      </c>
      <c r="AS2" s="2" t="s">
        <v>85</v>
      </c>
      <c r="AT2" s="2" t="s">
        <v>66</v>
      </c>
      <c r="AU2" s="2" t="s">
        <v>46</v>
      </c>
      <c r="AV2" s="2" t="s">
        <v>191</v>
      </c>
      <c r="AW2" s="2" t="s">
        <v>86</v>
      </c>
      <c r="AX2" s="2" t="s">
        <v>104</v>
      </c>
      <c r="AY2" s="2" t="s">
        <v>192</v>
      </c>
      <c r="AZ2" s="2" t="s">
        <v>76</v>
      </c>
      <c r="BA2" s="2" t="s">
        <v>193</v>
      </c>
      <c r="BB2" s="2" t="s">
        <v>36</v>
      </c>
      <c r="BC2" s="2" t="s">
        <v>89</v>
      </c>
      <c r="BD2" s="2" t="s">
        <v>32</v>
      </c>
      <c r="BE2" s="2" t="s">
        <v>71</v>
      </c>
      <c r="BF2" s="2" t="s">
        <v>92</v>
      </c>
      <c r="BG2" s="2" t="s">
        <v>93</v>
      </c>
      <c r="BH2" s="2" t="s">
        <v>88</v>
      </c>
      <c r="BI2" s="2" t="s">
        <v>194</v>
      </c>
      <c r="BJ2" s="2" t="s">
        <v>133</v>
      </c>
      <c r="BK2" s="2" t="s">
        <v>136</v>
      </c>
      <c r="BL2" s="2" t="s">
        <v>137</v>
      </c>
      <c r="BM2" s="2" t="s">
        <v>115</v>
      </c>
      <c r="BN2" s="2" t="s">
        <v>195</v>
      </c>
      <c r="BO2" s="2" t="s">
        <v>80</v>
      </c>
      <c r="BP2" s="2" t="s">
        <v>196</v>
      </c>
      <c r="BQ2" s="2" t="s">
        <v>96</v>
      </c>
      <c r="BR2" s="2" t="s">
        <v>25</v>
      </c>
      <c r="BS2" s="2" t="s">
        <v>106</v>
      </c>
      <c r="BT2" s="2" t="s">
        <v>147</v>
      </c>
      <c r="BU2" s="2" t="s">
        <v>42</v>
      </c>
      <c r="BV2" s="2" t="s">
        <v>97</v>
      </c>
      <c r="BW2" s="2" t="s">
        <v>197</v>
      </c>
      <c r="BX2" s="2" t="s">
        <v>145</v>
      </c>
      <c r="BY2" s="2" t="s">
        <v>135</v>
      </c>
      <c r="BZ2" s="2" t="s">
        <v>198</v>
      </c>
      <c r="CA2" s="2" t="s">
        <v>113</v>
      </c>
      <c r="CB2" s="2" t="s">
        <v>199</v>
      </c>
      <c r="CC2" s="2" t="s">
        <v>44</v>
      </c>
      <c r="CD2" s="2" t="s">
        <v>200</v>
      </c>
      <c r="CE2" s="2" t="s">
        <v>201</v>
      </c>
      <c r="CF2" s="2" t="s">
        <v>144</v>
      </c>
      <c r="CG2" s="2" t="s">
        <v>81</v>
      </c>
      <c r="CH2" s="2" t="s">
        <v>146</v>
      </c>
      <c r="CI2" s="2" t="s">
        <v>48</v>
      </c>
      <c r="CJ2" s="2" t="s">
        <v>70</v>
      </c>
      <c r="CK2" s="2" t="s">
        <v>108</v>
      </c>
      <c r="CL2" s="2" t="s">
        <v>13</v>
      </c>
      <c r="CM2" s="2" t="s">
        <v>129</v>
      </c>
      <c r="CN2" s="2" t="s">
        <v>131</v>
      </c>
      <c r="CO2" s="2" t="s">
        <v>51</v>
      </c>
      <c r="CP2" s="2" t="s">
        <v>50</v>
      </c>
      <c r="CQ2" s="2" t="s">
        <v>41</v>
      </c>
      <c r="CR2" s="2" t="s">
        <v>61</v>
      </c>
      <c r="CS2" s="2" t="s">
        <v>87</v>
      </c>
      <c r="CT2" s="2" t="s">
        <v>83</v>
      </c>
      <c r="CU2" s="2" t="s">
        <v>110</v>
      </c>
      <c r="CV2" s="2" t="s">
        <v>109</v>
      </c>
      <c r="CW2" s="2" t="s">
        <v>69</v>
      </c>
      <c r="CX2" s="2" t="s">
        <v>102</v>
      </c>
    </row>
    <row r="3" spans="1:102" ht="43.5" customHeight="1" thickBot="1" x14ac:dyDescent="0.3">
      <c r="A3" s="561" t="s">
        <v>153</v>
      </c>
      <c r="B3" s="562"/>
      <c r="C3" s="563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  <c r="AR3" s="564"/>
      <c r="AS3" s="564"/>
      <c r="AT3" s="564"/>
      <c r="AU3" s="564"/>
      <c r="AV3" s="564"/>
      <c r="AW3" s="564"/>
      <c r="AX3" s="564"/>
      <c r="AY3" s="564"/>
      <c r="AZ3" s="564"/>
      <c r="BA3" s="564"/>
      <c r="BB3" s="564"/>
      <c r="BC3" s="564"/>
      <c r="BD3" s="564"/>
      <c r="BE3" s="564"/>
      <c r="BF3" s="564"/>
      <c r="BG3" s="564"/>
      <c r="BH3" s="564"/>
      <c r="BI3" s="564"/>
      <c r="BJ3" s="564"/>
      <c r="BK3" s="564"/>
      <c r="BL3" s="564"/>
      <c r="BM3" s="564"/>
      <c r="BN3" s="564"/>
      <c r="BO3" s="564"/>
      <c r="BP3" s="564"/>
      <c r="BQ3" s="564"/>
      <c r="BR3" s="564"/>
      <c r="BS3" s="564"/>
      <c r="BT3" s="564"/>
      <c r="BU3" s="564"/>
      <c r="BV3" s="564"/>
      <c r="BW3" s="564"/>
      <c r="BX3" s="564"/>
      <c r="BY3" s="564"/>
      <c r="BZ3" s="564"/>
      <c r="CA3" s="564"/>
      <c r="CB3" s="564"/>
      <c r="CC3" s="564"/>
      <c r="CD3" s="564"/>
      <c r="CE3" s="564"/>
      <c r="CF3" s="564"/>
      <c r="CG3" s="564"/>
      <c r="CH3" s="564"/>
      <c r="CI3" s="564"/>
      <c r="CJ3" s="564"/>
      <c r="CK3" s="564"/>
      <c r="CL3" s="564"/>
      <c r="CM3" s="564"/>
      <c r="CN3" s="564"/>
      <c r="CO3" s="564"/>
      <c r="CP3" s="564"/>
      <c r="CQ3" s="564"/>
      <c r="CR3" s="564"/>
      <c r="CS3" s="564"/>
      <c r="CT3" s="564"/>
      <c r="CU3" s="564"/>
      <c r="CV3" s="564"/>
      <c r="CW3" s="564"/>
      <c r="CX3" s="565"/>
    </row>
    <row r="4" spans="1:102" ht="15" customHeight="1" x14ac:dyDescent="0.25">
      <c r="A4" s="35">
        <v>30</v>
      </c>
      <c r="B4" s="53" t="s">
        <v>520</v>
      </c>
      <c r="C4" s="56">
        <v>1</v>
      </c>
      <c r="D4" s="56">
        <v>0</v>
      </c>
      <c r="E4" s="56">
        <v>1</v>
      </c>
      <c r="F4" s="56">
        <v>1</v>
      </c>
      <c r="G4" s="56">
        <v>1</v>
      </c>
      <c r="H4" s="56">
        <v>1</v>
      </c>
      <c r="I4" s="56">
        <v>0</v>
      </c>
      <c r="J4" s="56">
        <v>0</v>
      </c>
      <c r="K4" s="56">
        <v>1</v>
      </c>
      <c r="L4" s="56">
        <v>0</v>
      </c>
      <c r="M4" s="56">
        <v>0</v>
      </c>
      <c r="N4" s="56">
        <v>0</v>
      </c>
      <c r="O4" s="56">
        <v>0</v>
      </c>
      <c r="P4" s="56">
        <v>0</v>
      </c>
      <c r="Q4" s="56">
        <v>0</v>
      </c>
      <c r="R4" s="56">
        <v>0</v>
      </c>
      <c r="S4" s="56">
        <v>1</v>
      </c>
      <c r="T4" s="56">
        <v>0</v>
      </c>
      <c r="U4" s="56">
        <v>0</v>
      </c>
      <c r="V4" s="56">
        <v>0</v>
      </c>
      <c r="W4" s="56">
        <v>0</v>
      </c>
      <c r="X4" s="56">
        <v>1</v>
      </c>
      <c r="Y4" s="56">
        <v>0</v>
      </c>
      <c r="Z4" s="82">
        <v>1</v>
      </c>
      <c r="AA4" s="56">
        <v>0</v>
      </c>
      <c r="AB4" s="56">
        <v>1</v>
      </c>
      <c r="AC4" s="56">
        <v>1</v>
      </c>
      <c r="AD4" s="56">
        <v>1</v>
      </c>
      <c r="AE4" s="56">
        <v>0</v>
      </c>
      <c r="AF4" s="82">
        <v>1</v>
      </c>
      <c r="AG4" s="56">
        <v>0</v>
      </c>
      <c r="AH4" s="56">
        <v>0</v>
      </c>
      <c r="AI4" s="82">
        <v>1</v>
      </c>
      <c r="AJ4" s="56">
        <v>0</v>
      </c>
      <c r="AK4" s="56">
        <v>0</v>
      </c>
      <c r="AL4" s="56">
        <v>0</v>
      </c>
      <c r="AM4" s="56">
        <v>1</v>
      </c>
      <c r="AN4" s="56">
        <v>0</v>
      </c>
      <c r="AO4" s="56">
        <v>0</v>
      </c>
      <c r="AP4" s="56">
        <v>0</v>
      </c>
      <c r="AQ4" s="56">
        <v>1</v>
      </c>
      <c r="AR4" s="56">
        <v>1</v>
      </c>
      <c r="AS4" s="56">
        <v>0</v>
      </c>
      <c r="AT4" s="56">
        <v>1</v>
      </c>
      <c r="AU4" s="56">
        <v>1</v>
      </c>
      <c r="AV4" s="56">
        <v>1</v>
      </c>
      <c r="AW4" s="56">
        <v>0</v>
      </c>
      <c r="AX4" s="56">
        <v>0</v>
      </c>
      <c r="AY4" s="56">
        <v>0</v>
      </c>
      <c r="AZ4" s="56">
        <v>1</v>
      </c>
      <c r="BA4" s="56">
        <v>1</v>
      </c>
      <c r="BB4" s="56">
        <v>1</v>
      </c>
      <c r="BC4" s="56">
        <v>0</v>
      </c>
      <c r="BD4" s="56">
        <v>1</v>
      </c>
      <c r="BE4" s="56">
        <v>1</v>
      </c>
      <c r="BF4" s="56">
        <v>0</v>
      </c>
      <c r="BG4" s="56">
        <v>0</v>
      </c>
      <c r="BH4" s="56">
        <v>0</v>
      </c>
      <c r="BI4" s="56">
        <v>0</v>
      </c>
      <c r="BJ4" s="56">
        <v>0</v>
      </c>
      <c r="BK4" s="56">
        <v>0</v>
      </c>
      <c r="BL4" s="56">
        <v>0</v>
      </c>
      <c r="BM4" s="56">
        <v>0</v>
      </c>
      <c r="BN4" s="56">
        <v>0</v>
      </c>
      <c r="BO4" s="56">
        <v>0</v>
      </c>
      <c r="BP4" s="56">
        <v>0</v>
      </c>
      <c r="BQ4" s="56">
        <v>1</v>
      </c>
      <c r="BR4" s="56">
        <v>1</v>
      </c>
      <c r="BS4" s="56">
        <v>0</v>
      </c>
      <c r="BT4" s="56">
        <v>0</v>
      </c>
      <c r="BU4" s="82">
        <v>1</v>
      </c>
      <c r="BV4" s="56">
        <v>0</v>
      </c>
      <c r="BW4" s="56">
        <v>1</v>
      </c>
      <c r="BX4" s="56">
        <v>0</v>
      </c>
      <c r="BY4" s="56">
        <v>0</v>
      </c>
      <c r="BZ4" s="56">
        <v>0</v>
      </c>
      <c r="CA4" s="24">
        <v>0</v>
      </c>
      <c r="CB4" s="56">
        <v>0</v>
      </c>
      <c r="CC4" s="56">
        <v>0</v>
      </c>
      <c r="CD4" s="56">
        <v>0</v>
      </c>
      <c r="CE4" s="56">
        <v>1</v>
      </c>
      <c r="CF4" s="56">
        <v>0</v>
      </c>
      <c r="CG4" s="56">
        <v>1</v>
      </c>
      <c r="CH4" s="56">
        <v>0</v>
      </c>
      <c r="CI4" s="56">
        <v>1</v>
      </c>
      <c r="CJ4" s="56">
        <v>0</v>
      </c>
      <c r="CK4" s="56">
        <v>0</v>
      </c>
      <c r="CL4" s="56">
        <v>1</v>
      </c>
      <c r="CM4" s="56">
        <v>0</v>
      </c>
      <c r="CN4" s="56">
        <v>0</v>
      </c>
      <c r="CO4" s="56">
        <v>1</v>
      </c>
      <c r="CP4" s="56">
        <v>1</v>
      </c>
      <c r="CQ4" s="56">
        <v>0</v>
      </c>
      <c r="CR4" s="24">
        <v>1</v>
      </c>
      <c r="CS4" s="56">
        <v>0</v>
      </c>
      <c r="CT4" s="56">
        <v>1</v>
      </c>
      <c r="CU4" s="56">
        <v>0</v>
      </c>
      <c r="CV4" s="56">
        <v>0</v>
      </c>
      <c r="CW4" s="82">
        <v>1</v>
      </c>
      <c r="CX4" s="56">
        <v>0</v>
      </c>
    </row>
    <row r="5" spans="1:102" ht="15.75" customHeight="1" x14ac:dyDescent="0.25">
      <c r="A5" s="25">
        <v>31</v>
      </c>
      <c r="B5" s="54" t="s">
        <v>521</v>
      </c>
      <c r="C5" s="57">
        <v>1</v>
      </c>
      <c r="D5" s="57">
        <v>1</v>
      </c>
      <c r="E5" s="57">
        <v>0</v>
      </c>
      <c r="F5" s="57">
        <v>1</v>
      </c>
      <c r="G5" s="57">
        <v>1</v>
      </c>
      <c r="H5" s="57">
        <v>1</v>
      </c>
      <c r="I5" s="57">
        <v>0</v>
      </c>
      <c r="J5" s="57">
        <v>0</v>
      </c>
      <c r="K5" s="57">
        <v>1</v>
      </c>
      <c r="L5" s="57">
        <v>0</v>
      </c>
      <c r="M5" s="57">
        <v>0</v>
      </c>
      <c r="N5" s="57">
        <v>1</v>
      </c>
      <c r="O5" s="57">
        <v>1</v>
      </c>
      <c r="P5" s="57">
        <v>1</v>
      </c>
      <c r="Q5" s="57">
        <v>1</v>
      </c>
      <c r="R5" s="57">
        <v>1</v>
      </c>
      <c r="S5" s="57">
        <v>1</v>
      </c>
      <c r="T5" s="57">
        <v>1</v>
      </c>
      <c r="U5" s="57">
        <v>1</v>
      </c>
      <c r="V5" s="57">
        <v>0</v>
      </c>
      <c r="W5" s="57">
        <v>0</v>
      </c>
      <c r="X5" s="57">
        <v>1</v>
      </c>
      <c r="Y5" s="57">
        <v>0</v>
      </c>
      <c r="Z5" s="57">
        <v>1</v>
      </c>
      <c r="AA5" s="57">
        <v>0</v>
      </c>
      <c r="AB5" s="57">
        <v>1</v>
      </c>
      <c r="AC5" s="57">
        <v>1</v>
      </c>
      <c r="AD5" s="57">
        <v>1</v>
      </c>
      <c r="AE5" s="57">
        <v>0</v>
      </c>
      <c r="AF5" s="57">
        <v>1</v>
      </c>
      <c r="AG5" s="57">
        <v>1</v>
      </c>
      <c r="AH5" s="57">
        <v>1</v>
      </c>
      <c r="AI5" s="80">
        <v>1</v>
      </c>
      <c r="AJ5" s="57">
        <v>1</v>
      </c>
      <c r="AK5" s="57">
        <v>0</v>
      </c>
      <c r="AL5" s="57">
        <v>0</v>
      </c>
      <c r="AM5" s="57">
        <v>1</v>
      </c>
      <c r="AN5" s="57">
        <v>1</v>
      </c>
      <c r="AO5" s="57">
        <v>0</v>
      </c>
      <c r="AP5" s="57">
        <v>0</v>
      </c>
      <c r="AQ5" s="57">
        <v>1</v>
      </c>
      <c r="AR5" s="57">
        <v>0</v>
      </c>
      <c r="AS5" s="57">
        <v>1</v>
      </c>
      <c r="AT5" s="57">
        <v>1</v>
      </c>
      <c r="AU5" s="57">
        <v>1</v>
      </c>
      <c r="AV5" s="57">
        <v>1</v>
      </c>
      <c r="AW5" s="57">
        <v>1</v>
      </c>
      <c r="AX5" s="57">
        <v>1</v>
      </c>
      <c r="AY5" s="57">
        <v>0</v>
      </c>
      <c r="AZ5" s="57">
        <v>1</v>
      </c>
      <c r="BA5" s="57">
        <v>1</v>
      </c>
      <c r="BB5" s="57">
        <v>1</v>
      </c>
      <c r="BC5" s="57">
        <v>0</v>
      </c>
      <c r="BD5" s="57">
        <v>1</v>
      </c>
      <c r="BE5" s="57">
        <v>1</v>
      </c>
      <c r="BF5" s="57">
        <v>1</v>
      </c>
      <c r="BG5" s="57">
        <v>1</v>
      </c>
      <c r="BH5" s="57">
        <v>1</v>
      </c>
      <c r="BI5" s="57">
        <v>0</v>
      </c>
      <c r="BJ5" s="57">
        <v>0</v>
      </c>
      <c r="BK5" s="57">
        <v>0</v>
      </c>
      <c r="BL5" s="57">
        <v>0</v>
      </c>
      <c r="BM5" s="57">
        <v>0</v>
      </c>
      <c r="BN5" s="57">
        <v>1</v>
      </c>
      <c r="BO5" s="57">
        <v>1</v>
      </c>
      <c r="BP5" s="57">
        <v>0</v>
      </c>
      <c r="BQ5" s="57">
        <v>1</v>
      </c>
      <c r="BR5" s="57">
        <v>1</v>
      </c>
      <c r="BS5" s="57">
        <v>1</v>
      </c>
      <c r="BT5" s="57">
        <v>0</v>
      </c>
      <c r="BU5" s="57">
        <v>0</v>
      </c>
      <c r="BV5" s="57">
        <v>1</v>
      </c>
      <c r="BW5" s="57">
        <v>1</v>
      </c>
      <c r="BX5" s="57">
        <v>0</v>
      </c>
      <c r="BY5" s="57">
        <v>0</v>
      </c>
      <c r="BZ5" s="57">
        <v>1</v>
      </c>
      <c r="CA5" s="25">
        <v>1</v>
      </c>
      <c r="CB5" s="57">
        <v>1</v>
      </c>
      <c r="CC5" s="57">
        <v>1</v>
      </c>
      <c r="CD5" s="57">
        <v>0</v>
      </c>
      <c r="CE5" s="57">
        <v>1</v>
      </c>
      <c r="CF5" s="57">
        <v>0</v>
      </c>
      <c r="CG5" s="57">
        <v>1</v>
      </c>
      <c r="CH5" s="57">
        <v>0</v>
      </c>
      <c r="CI5" s="57">
        <v>1</v>
      </c>
      <c r="CJ5" s="57">
        <v>1</v>
      </c>
      <c r="CK5" s="57">
        <v>1</v>
      </c>
      <c r="CL5" s="57">
        <v>1</v>
      </c>
      <c r="CM5" s="57">
        <v>0</v>
      </c>
      <c r="CN5" s="57">
        <v>0</v>
      </c>
      <c r="CO5" s="57">
        <v>1</v>
      </c>
      <c r="CP5" s="57">
        <v>1</v>
      </c>
      <c r="CQ5" s="57">
        <v>0</v>
      </c>
      <c r="CR5" s="25">
        <v>1</v>
      </c>
      <c r="CS5" s="57">
        <v>1</v>
      </c>
      <c r="CT5" s="57">
        <v>1</v>
      </c>
      <c r="CU5" s="57">
        <v>0</v>
      </c>
      <c r="CV5" s="57">
        <v>0</v>
      </c>
      <c r="CW5" s="80">
        <v>1</v>
      </c>
      <c r="CX5" s="57">
        <v>0</v>
      </c>
    </row>
    <row r="6" spans="1:102" ht="15.75" customHeight="1" x14ac:dyDescent="0.25">
      <c r="A6" s="25">
        <v>32</v>
      </c>
      <c r="B6" s="54" t="s">
        <v>522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0</v>
      </c>
      <c r="J6" s="57">
        <v>0</v>
      </c>
      <c r="K6" s="57">
        <v>1</v>
      </c>
      <c r="L6" s="57">
        <v>0</v>
      </c>
      <c r="M6" s="57">
        <v>0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>
        <v>1</v>
      </c>
      <c r="U6" s="57">
        <v>1</v>
      </c>
      <c r="V6" s="57">
        <v>1</v>
      </c>
      <c r="W6" s="57">
        <v>0</v>
      </c>
      <c r="X6" s="57">
        <v>1</v>
      </c>
      <c r="Y6" s="57">
        <v>0</v>
      </c>
      <c r="Z6" s="57">
        <v>1</v>
      </c>
      <c r="AA6" s="57">
        <v>0</v>
      </c>
      <c r="AB6" s="80">
        <v>1</v>
      </c>
      <c r="AC6" s="57">
        <v>1</v>
      </c>
      <c r="AD6" s="57">
        <v>1</v>
      </c>
      <c r="AE6" s="57">
        <v>0</v>
      </c>
      <c r="AF6" s="57">
        <v>1</v>
      </c>
      <c r="AG6" s="57">
        <v>1</v>
      </c>
      <c r="AH6" s="57">
        <v>0</v>
      </c>
      <c r="AI6" s="57">
        <v>1</v>
      </c>
      <c r="AJ6" s="57">
        <v>1</v>
      </c>
      <c r="AK6" s="57">
        <v>0</v>
      </c>
      <c r="AL6" s="57">
        <v>0</v>
      </c>
      <c r="AM6" s="57">
        <v>1</v>
      </c>
      <c r="AN6" s="57">
        <v>1</v>
      </c>
      <c r="AO6" s="57">
        <v>0</v>
      </c>
      <c r="AP6" s="57">
        <v>0</v>
      </c>
      <c r="AQ6" s="57">
        <v>1</v>
      </c>
      <c r="AR6" s="57">
        <v>1</v>
      </c>
      <c r="AS6" s="57">
        <v>1</v>
      </c>
      <c r="AT6" s="57">
        <v>1</v>
      </c>
      <c r="AU6" s="57">
        <v>1</v>
      </c>
      <c r="AV6" s="57">
        <v>1</v>
      </c>
      <c r="AW6" s="57">
        <v>1</v>
      </c>
      <c r="AX6" s="57">
        <v>1</v>
      </c>
      <c r="AY6" s="57">
        <v>0</v>
      </c>
      <c r="AZ6" s="57">
        <v>1</v>
      </c>
      <c r="BA6" s="57">
        <v>1</v>
      </c>
      <c r="BB6" s="57">
        <v>1</v>
      </c>
      <c r="BC6" s="57">
        <v>0</v>
      </c>
      <c r="BD6" s="57">
        <v>1</v>
      </c>
      <c r="BE6" s="57">
        <v>1</v>
      </c>
      <c r="BF6" s="57">
        <v>0</v>
      </c>
      <c r="BG6" s="57">
        <v>1</v>
      </c>
      <c r="BH6" s="57">
        <v>1</v>
      </c>
      <c r="BI6" s="57">
        <v>0</v>
      </c>
      <c r="BJ6" s="57">
        <v>0</v>
      </c>
      <c r="BK6" s="57">
        <v>0</v>
      </c>
      <c r="BL6" s="57">
        <v>0</v>
      </c>
      <c r="BM6" s="57">
        <v>0</v>
      </c>
      <c r="BN6" s="57">
        <v>1</v>
      </c>
      <c r="BO6" s="57">
        <v>1</v>
      </c>
      <c r="BP6" s="57">
        <v>0</v>
      </c>
      <c r="BQ6" s="57">
        <v>1</v>
      </c>
      <c r="BR6" s="57">
        <v>1</v>
      </c>
      <c r="BS6" s="57">
        <v>1</v>
      </c>
      <c r="BT6" s="57">
        <v>0</v>
      </c>
      <c r="BU6" s="57">
        <v>0</v>
      </c>
      <c r="BV6" s="57">
        <v>1</v>
      </c>
      <c r="BW6" s="57">
        <v>1</v>
      </c>
      <c r="BX6" s="57">
        <v>0</v>
      </c>
      <c r="BY6" s="57">
        <v>0</v>
      </c>
      <c r="BZ6" s="57">
        <v>1</v>
      </c>
      <c r="CA6" s="25">
        <v>1</v>
      </c>
      <c r="CB6" s="57">
        <v>1</v>
      </c>
      <c r="CC6" s="57">
        <v>1</v>
      </c>
      <c r="CD6" s="57">
        <v>1</v>
      </c>
      <c r="CE6" s="57">
        <v>1</v>
      </c>
      <c r="CF6" s="57">
        <v>0</v>
      </c>
      <c r="CG6" s="57">
        <v>1</v>
      </c>
      <c r="CH6" s="57">
        <v>0</v>
      </c>
      <c r="CI6" s="57">
        <v>1</v>
      </c>
      <c r="CJ6" s="57">
        <v>1</v>
      </c>
      <c r="CK6" s="57">
        <v>1</v>
      </c>
      <c r="CL6" s="57">
        <v>1</v>
      </c>
      <c r="CM6" s="57">
        <v>0</v>
      </c>
      <c r="CN6" s="57">
        <v>0</v>
      </c>
      <c r="CO6" s="57">
        <v>1</v>
      </c>
      <c r="CP6" s="57">
        <v>1</v>
      </c>
      <c r="CQ6" s="57">
        <v>1</v>
      </c>
      <c r="CR6" s="25">
        <v>1</v>
      </c>
      <c r="CS6" s="57">
        <v>1</v>
      </c>
      <c r="CT6" s="57">
        <v>1</v>
      </c>
      <c r="CU6" s="57">
        <v>1</v>
      </c>
      <c r="CV6" s="57">
        <v>0</v>
      </c>
      <c r="CW6" s="80">
        <v>1</v>
      </c>
      <c r="CX6" s="57">
        <v>1</v>
      </c>
    </row>
    <row r="7" spans="1:102" ht="15.75" customHeight="1" thickBot="1" x14ac:dyDescent="0.3">
      <c r="A7" s="25">
        <v>33</v>
      </c>
      <c r="B7" s="55" t="s">
        <v>523</v>
      </c>
      <c r="C7" s="58">
        <v>1</v>
      </c>
      <c r="D7" s="58">
        <v>1</v>
      </c>
      <c r="E7" s="58">
        <v>0</v>
      </c>
      <c r="F7" s="58">
        <v>1</v>
      </c>
      <c r="G7" s="58">
        <v>1</v>
      </c>
      <c r="H7" s="58">
        <v>0</v>
      </c>
      <c r="I7" s="58">
        <v>0</v>
      </c>
      <c r="J7" s="58">
        <v>0</v>
      </c>
      <c r="K7" s="58">
        <v>1</v>
      </c>
      <c r="L7" s="58">
        <v>0</v>
      </c>
      <c r="M7" s="58">
        <v>0</v>
      </c>
      <c r="N7" s="58">
        <v>1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1</v>
      </c>
      <c r="AA7" s="58">
        <v>0</v>
      </c>
      <c r="AB7" s="58">
        <v>1</v>
      </c>
      <c r="AC7" s="58">
        <v>1</v>
      </c>
      <c r="AD7" s="58">
        <v>0</v>
      </c>
      <c r="AE7" s="58">
        <v>0</v>
      </c>
      <c r="AF7" s="58">
        <v>1</v>
      </c>
      <c r="AG7" s="57">
        <v>1</v>
      </c>
      <c r="AH7" s="58">
        <v>1</v>
      </c>
      <c r="AI7" s="58">
        <v>1</v>
      </c>
      <c r="AJ7" s="58">
        <v>1</v>
      </c>
      <c r="AK7" s="58">
        <v>0</v>
      </c>
      <c r="AL7" s="58">
        <v>0</v>
      </c>
      <c r="AM7" s="58">
        <v>1</v>
      </c>
      <c r="AN7" s="58">
        <v>1</v>
      </c>
      <c r="AO7" s="58">
        <v>0</v>
      </c>
      <c r="AP7" s="58">
        <v>0</v>
      </c>
      <c r="AQ7" s="58">
        <v>1</v>
      </c>
      <c r="AR7" s="58">
        <v>1</v>
      </c>
      <c r="AS7" s="58">
        <v>0</v>
      </c>
      <c r="AT7" s="58">
        <v>0</v>
      </c>
      <c r="AU7" s="58">
        <v>1</v>
      </c>
      <c r="AV7" s="58">
        <v>0</v>
      </c>
      <c r="AW7" s="58">
        <v>1</v>
      </c>
      <c r="AX7" s="58">
        <v>1</v>
      </c>
      <c r="AY7" s="58">
        <v>0</v>
      </c>
      <c r="AZ7" s="58">
        <v>0</v>
      </c>
      <c r="BA7" s="58">
        <v>1</v>
      </c>
      <c r="BB7" s="58">
        <v>1</v>
      </c>
      <c r="BC7" s="58">
        <v>0</v>
      </c>
      <c r="BD7" s="58">
        <v>1</v>
      </c>
      <c r="BE7" s="58">
        <v>1</v>
      </c>
      <c r="BF7" s="58">
        <v>0</v>
      </c>
      <c r="BG7" s="58">
        <v>1</v>
      </c>
      <c r="BH7" s="58">
        <v>1</v>
      </c>
      <c r="BI7" s="58">
        <v>0</v>
      </c>
      <c r="BJ7" s="58">
        <v>0</v>
      </c>
      <c r="BK7" s="58">
        <v>0</v>
      </c>
      <c r="BL7" s="58">
        <v>0</v>
      </c>
      <c r="BM7" s="58">
        <v>0</v>
      </c>
      <c r="BN7" s="58">
        <v>0</v>
      </c>
      <c r="BO7" s="58">
        <v>0</v>
      </c>
      <c r="BP7" s="58">
        <v>0</v>
      </c>
      <c r="BQ7" s="58">
        <v>0</v>
      </c>
      <c r="BR7" s="58">
        <v>1</v>
      </c>
      <c r="BS7" s="58">
        <v>0</v>
      </c>
      <c r="BT7" s="58">
        <v>0</v>
      </c>
      <c r="BU7" s="80">
        <v>1</v>
      </c>
      <c r="BV7" s="58">
        <v>0</v>
      </c>
      <c r="BW7" s="58">
        <v>0</v>
      </c>
      <c r="BX7" s="58">
        <v>0</v>
      </c>
      <c r="BY7" s="58">
        <v>0</v>
      </c>
      <c r="BZ7" s="58">
        <v>0</v>
      </c>
      <c r="CA7" s="25">
        <v>0</v>
      </c>
      <c r="CB7" s="58">
        <v>0</v>
      </c>
      <c r="CC7" s="58">
        <v>0</v>
      </c>
      <c r="CD7" s="58">
        <v>0</v>
      </c>
      <c r="CE7" s="58">
        <v>0</v>
      </c>
      <c r="CF7" s="58">
        <v>0</v>
      </c>
      <c r="CG7" s="58">
        <v>0</v>
      </c>
      <c r="CH7" s="58">
        <v>0</v>
      </c>
      <c r="CI7" s="58">
        <v>0</v>
      </c>
      <c r="CJ7" s="58">
        <v>0</v>
      </c>
      <c r="CK7" s="58">
        <v>1</v>
      </c>
      <c r="CL7" s="58">
        <v>1</v>
      </c>
      <c r="CM7" s="58">
        <v>0</v>
      </c>
      <c r="CN7" s="58">
        <v>0</v>
      </c>
      <c r="CO7" s="58">
        <v>1</v>
      </c>
      <c r="CP7" s="58">
        <v>0</v>
      </c>
      <c r="CQ7" s="58">
        <v>1</v>
      </c>
      <c r="CR7" s="25">
        <v>0</v>
      </c>
      <c r="CS7" s="58">
        <v>0</v>
      </c>
      <c r="CT7" s="58">
        <v>0</v>
      </c>
      <c r="CU7" s="58">
        <v>0</v>
      </c>
      <c r="CV7" s="58">
        <v>0</v>
      </c>
      <c r="CW7" s="58">
        <v>1</v>
      </c>
      <c r="CX7" s="58">
        <v>0</v>
      </c>
    </row>
    <row r="8" spans="1:102" ht="16.5" thickBot="1" x14ac:dyDescent="0.3">
      <c r="A8" s="559" t="s">
        <v>218</v>
      </c>
      <c r="B8" s="559"/>
      <c r="C8" s="12">
        <f t="shared" ref="C8:M8" si="0">SUM(C4:C7)</f>
        <v>4</v>
      </c>
      <c r="D8" s="12">
        <f t="shared" si="0"/>
        <v>3</v>
      </c>
      <c r="E8" s="12">
        <f t="shared" ref="E8:G8" si="1">SUM(E4:E7)</f>
        <v>2</v>
      </c>
      <c r="F8" s="12">
        <f t="shared" si="1"/>
        <v>4</v>
      </c>
      <c r="G8" s="12">
        <f t="shared" si="1"/>
        <v>4</v>
      </c>
      <c r="H8" s="12">
        <f t="shared" ref="H8" si="2">SUM(H4:H7)</f>
        <v>3</v>
      </c>
      <c r="I8" s="12">
        <f t="shared" si="0"/>
        <v>0</v>
      </c>
      <c r="J8" s="12">
        <f t="shared" si="0"/>
        <v>0</v>
      </c>
      <c r="K8" s="12">
        <f t="shared" si="0"/>
        <v>4</v>
      </c>
      <c r="L8" s="12">
        <f t="shared" si="0"/>
        <v>0</v>
      </c>
      <c r="M8" s="12">
        <f t="shared" si="0"/>
        <v>0</v>
      </c>
      <c r="N8" s="12">
        <f t="shared" ref="N8:CX8" si="3">SUM(N4:N7)</f>
        <v>3</v>
      </c>
      <c r="O8" s="12">
        <f t="shared" ref="O8:Q8" si="4">SUM(O4:O7)</f>
        <v>2</v>
      </c>
      <c r="P8" s="12">
        <f t="shared" ref="P8" si="5">SUM(P4:P7)</f>
        <v>2</v>
      </c>
      <c r="Q8" s="12">
        <f t="shared" si="4"/>
        <v>2</v>
      </c>
      <c r="R8" s="12">
        <f t="shared" ref="R8:W8" si="6">SUM(R4:R7)</f>
        <v>2</v>
      </c>
      <c r="S8" s="12">
        <f t="shared" ref="S8" si="7">SUM(S4:S7)</f>
        <v>3</v>
      </c>
      <c r="T8" s="12">
        <f t="shared" si="6"/>
        <v>2</v>
      </c>
      <c r="U8" s="12">
        <f t="shared" ref="U8" si="8">SUM(U4:U7)</f>
        <v>2</v>
      </c>
      <c r="V8" s="12">
        <f t="shared" si="6"/>
        <v>1</v>
      </c>
      <c r="W8" s="12">
        <f t="shared" si="6"/>
        <v>0</v>
      </c>
      <c r="X8" s="12">
        <f t="shared" ref="X8" si="9">SUM(X4:X7)</f>
        <v>3</v>
      </c>
      <c r="Y8" s="12">
        <f>SUM(Y4:Y7)</f>
        <v>0</v>
      </c>
      <c r="Z8" s="12">
        <f>SUM(Z4:Z7)</f>
        <v>4</v>
      </c>
      <c r="AA8" s="12">
        <f t="shared" ref="AA8:AB8" si="10">SUM(AA4:AA7)</f>
        <v>0</v>
      </c>
      <c r="AB8" s="12">
        <f t="shared" si="10"/>
        <v>4</v>
      </c>
      <c r="AC8" s="12">
        <f t="shared" si="3"/>
        <v>4</v>
      </c>
      <c r="AD8" s="12">
        <f t="shared" ref="AD8" si="11">SUM(AD4:AD7)</f>
        <v>3</v>
      </c>
      <c r="AE8" s="12">
        <f t="shared" si="3"/>
        <v>0</v>
      </c>
      <c r="AF8" s="12">
        <f t="shared" ref="AF8:AG8" si="12">SUM(AF4:AF7)</f>
        <v>4</v>
      </c>
      <c r="AG8" s="12">
        <f t="shared" si="12"/>
        <v>3</v>
      </c>
      <c r="AH8" s="12">
        <f t="shared" si="3"/>
        <v>2</v>
      </c>
      <c r="AI8" s="12">
        <f t="shared" ref="AI8" si="13">SUM(AI4:AI7)</f>
        <v>4</v>
      </c>
      <c r="AJ8" s="12">
        <f>SUM(AJ4:AJ7)</f>
        <v>3</v>
      </c>
      <c r="AK8" s="12">
        <f>SUM(AK4:AK7)</f>
        <v>0</v>
      </c>
      <c r="AL8" s="12">
        <f t="shared" si="3"/>
        <v>0</v>
      </c>
      <c r="AM8" s="12">
        <f t="shared" ref="AM8" si="14">SUM(AM4:AM7)</f>
        <v>4</v>
      </c>
      <c r="AN8" s="12">
        <f t="shared" si="3"/>
        <v>3</v>
      </c>
      <c r="AO8" s="12">
        <f t="shared" si="3"/>
        <v>0</v>
      </c>
      <c r="AP8" s="12">
        <f t="shared" si="3"/>
        <v>0</v>
      </c>
      <c r="AQ8" s="12">
        <f t="shared" ref="AQ8" si="15">SUM(AQ4:AQ7)</f>
        <v>4</v>
      </c>
      <c r="AR8" s="12">
        <f t="shared" ref="AR8" si="16">SUM(AR4:AR7)</f>
        <v>3</v>
      </c>
      <c r="AS8" s="12">
        <f t="shared" si="3"/>
        <v>2</v>
      </c>
      <c r="AT8" s="12">
        <f t="shared" ref="AT8" si="17">SUM(AT4:AT7)</f>
        <v>3</v>
      </c>
      <c r="AU8" s="12">
        <f t="shared" si="3"/>
        <v>4</v>
      </c>
      <c r="AV8" s="12">
        <f t="shared" ref="AV8:AW8" si="18">SUM(AV4:AV7)</f>
        <v>3</v>
      </c>
      <c r="AW8" s="12">
        <f t="shared" si="18"/>
        <v>3</v>
      </c>
      <c r="AX8" s="12">
        <f t="shared" si="3"/>
        <v>3</v>
      </c>
      <c r="AY8" s="12">
        <f t="shared" si="3"/>
        <v>0</v>
      </c>
      <c r="AZ8" s="12">
        <f t="shared" si="3"/>
        <v>3</v>
      </c>
      <c r="BA8" s="12">
        <f t="shared" ref="BA8:BB8" si="19">SUM(BA4:BA7)</f>
        <v>4</v>
      </c>
      <c r="BB8" s="12">
        <f t="shared" si="19"/>
        <v>4</v>
      </c>
      <c r="BC8" s="12">
        <f t="shared" si="3"/>
        <v>0</v>
      </c>
      <c r="BD8" s="12">
        <f t="shared" ref="BD8" si="20">SUM(BD4:BD7)</f>
        <v>4</v>
      </c>
      <c r="BE8" s="12">
        <f t="shared" ref="BE8:BF8" si="21">SUM(BE4:BE7)</f>
        <v>4</v>
      </c>
      <c r="BF8" s="12">
        <f t="shared" si="21"/>
        <v>1</v>
      </c>
      <c r="BG8" s="12">
        <f t="shared" ref="BG8" si="22">SUM(BG4:BG7)</f>
        <v>3</v>
      </c>
      <c r="BH8" s="12">
        <f>SUM(BH4:BH7)</f>
        <v>3</v>
      </c>
      <c r="BI8" s="12">
        <f>SUM(BI4:BI7)</f>
        <v>0</v>
      </c>
      <c r="BJ8" s="12">
        <f>SUM(BJ4:BJ7)</f>
        <v>0</v>
      </c>
      <c r="BK8" s="12">
        <f>SUM(BK4:BK7)</f>
        <v>0</v>
      </c>
      <c r="BL8" s="12">
        <f t="shared" si="3"/>
        <v>0</v>
      </c>
      <c r="BM8" s="12">
        <f t="shared" ref="BM8" si="23">SUM(BM4:BM7)</f>
        <v>0</v>
      </c>
      <c r="BN8" s="12">
        <f t="shared" si="3"/>
        <v>2</v>
      </c>
      <c r="BO8" s="12">
        <f t="shared" ref="BO8" si="24">SUM(BO4:BO7)</f>
        <v>2</v>
      </c>
      <c r="BP8" s="12">
        <f t="shared" si="3"/>
        <v>0</v>
      </c>
      <c r="BQ8" s="12">
        <f t="shared" si="3"/>
        <v>3</v>
      </c>
      <c r="BR8" s="12">
        <f t="shared" ref="BR8" si="25">SUM(BR4:BR7)</f>
        <v>4</v>
      </c>
      <c r="BS8" s="12">
        <f t="shared" ref="BS8:BZ8" si="26">SUM(BS4:BS7)</f>
        <v>2</v>
      </c>
      <c r="BT8" s="12">
        <f t="shared" si="26"/>
        <v>0</v>
      </c>
      <c r="BU8" s="12">
        <f t="shared" si="26"/>
        <v>2</v>
      </c>
      <c r="BV8" s="12">
        <f t="shared" si="26"/>
        <v>2</v>
      </c>
      <c r="BW8" s="12">
        <f t="shared" si="26"/>
        <v>3</v>
      </c>
      <c r="BX8" s="12">
        <f t="shared" si="26"/>
        <v>0</v>
      </c>
      <c r="BY8" s="12">
        <f t="shared" si="26"/>
        <v>0</v>
      </c>
      <c r="BZ8" s="12">
        <f t="shared" si="26"/>
        <v>2</v>
      </c>
      <c r="CA8" s="12">
        <f t="shared" si="3"/>
        <v>2</v>
      </c>
      <c r="CB8" s="12">
        <f t="shared" ref="CB8:CC8" si="27">SUM(CB4:CB7)</f>
        <v>2</v>
      </c>
      <c r="CC8" s="12">
        <f t="shared" si="27"/>
        <v>2</v>
      </c>
      <c r="CD8" s="12">
        <f t="shared" si="3"/>
        <v>1</v>
      </c>
      <c r="CE8" s="12">
        <f t="shared" ref="CE8" si="28">SUM(CE4:CE7)</f>
        <v>3</v>
      </c>
      <c r="CF8" s="12">
        <f t="shared" si="3"/>
        <v>0</v>
      </c>
      <c r="CG8" s="12">
        <f t="shared" ref="CG8:CQ8" si="29">SUM(CG4:CG7)</f>
        <v>3</v>
      </c>
      <c r="CH8" s="12">
        <f t="shared" si="29"/>
        <v>0</v>
      </c>
      <c r="CI8" s="12">
        <f t="shared" si="29"/>
        <v>3</v>
      </c>
      <c r="CJ8" s="12">
        <f t="shared" si="29"/>
        <v>2</v>
      </c>
      <c r="CK8" s="12">
        <f t="shared" si="29"/>
        <v>3</v>
      </c>
      <c r="CL8" s="12">
        <f t="shared" si="29"/>
        <v>4</v>
      </c>
      <c r="CM8" s="12">
        <f t="shared" si="29"/>
        <v>0</v>
      </c>
      <c r="CN8" s="12">
        <f t="shared" si="29"/>
        <v>0</v>
      </c>
      <c r="CO8" s="12">
        <f t="shared" ref="CO8" si="30">SUM(CO4:CO7)</f>
        <v>4</v>
      </c>
      <c r="CP8" s="12">
        <f t="shared" si="29"/>
        <v>3</v>
      </c>
      <c r="CQ8" s="12">
        <f t="shared" si="29"/>
        <v>2</v>
      </c>
      <c r="CR8" s="12">
        <f t="shared" si="3"/>
        <v>3</v>
      </c>
      <c r="CS8" s="12">
        <f t="shared" si="3"/>
        <v>2</v>
      </c>
      <c r="CT8" s="12">
        <f t="shared" ref="CT8" si="31">SUM(CT4:CT7)</f>
        <v>3</v>
      </c>
      <c r="CU8" s="12">
        <f t="shared" si="3"/>
        <v>1</v>
      </c>
      <c r="CV8" s="12">
        <f t="shared" si="3"/>
        <v>0</v>
      </c>
      <c r="CW8" s="12">
        <f t="shared" ref="CW8" si="32">SUM(CW4:CW7)</f>
        <v>4</v>
      </c>
      <c r="CX8" s="12">
        <f t="shared" si="3"/>
        <v>1</v>
      </c>
    </row>
    <row r="9" spans="1:102" ht="16.5" thickBot="1" x14ac:dyDescent="0.3">
      <c r="A9" s="559" t="s">
        <v>219</v>
      </c>
      <c r="B9" s="559"/>
      <c r="C9" s="13">
        <f t="shared" ref="C9:M9" si="33">AVERAGE(C4:C7)</f>
        <v>1</v>
      </c>
      <c r="D9" s="13">
        <f t="shared" si="33"/>
        <v>0.75</v>
      </c>
      <c r="E9" s="13">
        <f t="shared" ref="E9:G9" si="34">AVERAGE(E4:E7)</f>
        <v>0.5</v>
      </c>
      <c r="F9" s="13">
        <f t="shared" si="34"/>
        <v>1</v>
      </c>
      <c r="G9" s="13">
        <f t="shared" si="34"/>
        <v>1</v>
      </c>
      <c r="H9" s="13">
        <f t="shared" ref="H9" si="35">AVERAGE(H4:H7)</f>
        <v>0.75</v>
      </c>
      <c r="I9" s="13">
        <f t="shared" si="33"/>
        <v>0</v>
      </c>
      <c r="J9" s="13">
        <f t="shared" si="33"/>
        <v>0</v>
      </c>
      <c r="K9" s="13">
        <f t="shared" si="33"/>
        <v>1</v>
      </c>
      <c r="L9" s="13">
        <f t="shared" si="33"/>
        <v>0</v>
      </c>
      <c r="M9" s="13">
        <f t="shared" si="33"/>
        <v>0</v>
      </c>
      <c r="N9" s="13">
        <f t="shared" ref="N9:CX9" si="36">AVERAGE(N4:N7)</f>
        <v>0.75</v>
      </c>
      <c r="O9" s="13">
        <f t="shared" ref="O9:Q9" si="37">AVERAGE(O4:O7)</f>
        <v>0.5</v>
      </c>
      <c r="P9" s="13">
        <f t="shared" ref="P9" si="38">AVERAGE(P4:P7)</f>
        <v>0.5</v>
      </c>
      <c r="Q9" s="13">
        <f t="shared" si="37"/>
        <v>0.5</v>
      </c>
      <c r="R9" s="13">
        <f t="shared" ref="R9:W9" si="39">AVERAGE(R4:R7)</f>
        <v>0.5</v>
      </c>
      <c r="S9" s="13">
        <f t="shared" ref="S9" si="40">AVERAGE(S4:S7)</f>
        <v>0.75</v>
      </c>
      <c r="T9" s="13">
        <f t="shared" si="39"/>
        <v>0.5</v>
      </c>
      <c r="U9" s="13">
        <f t="shared" ref="U9" si="41">AVERAGE(U4:U7)</f>
        <v>0.5</v>
      </c>
      <c r="V9" s="13">
        <f t="shared" si="39"/>
        <v>0.25</v>
      </c>
      <c r="W9" s="13">
        <f t="shared" si="39"/>
        <v>0</v>
      </c>
      <c r="X9" s="13">
        <f t="shared" ref="X9" si="42">AVERAGE(X4:X7)</f>
        <v>0.75</v>
      </c>
      <c r="Y9" s="13">
        <f>AVERAGE(Y4:Y7)</f>
        <v>0</v>
      </c>
      <c r="Z9" s="13">
        <f>AVERAGE(Z4:Z7)</f>
        <v>1</v>
      </c>
      <c r="AA9" s="13">
        <f t="shared" ref="AA9:AB9" si="43">AVERAGE(AA4:AA7)</f>
        <v>0</v>
      </c>
      <c r="AB9" s="13">
        <f t="shared" si="43"/>
        <v>1</v>
      </c>
      <c r="AC9" s="13">
        <f t="shared" si="36"/>
        <v>1</v>
      </c>
      <c r="AD9" s="13">
        <f t="shared" ref="AD9" si="44">AVERAGE(AD4:AD7)</f>
        <v>0.75</v>
      </c>
      <c r="AE9" s="13">
        <f t="shared" si="36"/>
        <v>0</v>
      </c>
      <c r="AF9" s="13">
        <f t="shared" ref="AF9:AG9" si="45">AVERAGE(AF4:AF7)</f>
        <v>1</v>
      </c>
      <c r="AG9" s="13">
        <f t="shared" si="45"/>
        <v>0.75</v>
      </c>
      <c r="AH9" s="13">
        <f t="shared" si="36"/>
        <v>0.5</v>
      </c>
      <c r="AI9" s="13">
        <f t="shared" ref="AI9" si="46">AVERAGE(AI4:AI7)</f>
        <v>1</v>
      </c>
      <c r="AJ9" s="13">
        <f>AVERAGE(AJ4:AJ7)</f>
        <v>0.75</v>
      </c>
      <c r="AK9" s="13">
        <f>AVERAGE(AK4:AK7)</f>
        <v>0</v>
      </c>
      <c r="AL9" s="13">
        <f t="shared" si="36"/>
        <v>0</v>
      </c>
      <c r="AM9" s="13">
        <f t="shared" ref="AM9" si="47">AVERAGE(AM4:AM7)</f>
        <v>1</v>
      </c>
      <c r="AN9" s="13">
        <f t="shared" si="36"/>
        <v>0.75</v>
      </c>
      <c r="AO9" s="13">
        <f t="shared" si="36"/>
        <v>0</v>
      </c>
      <c r="AP9" s="13">
        <f t="shared" si="36"/>
        <v>0</v>
      </c>
      <c r="AQ9" s="13">
        <f t="shared" ref="AQ9" si="48">AVERAGE(AQ4:AQ7)</f>
        <v>1</v>
      </c>
      <c r="AR9" s="13">
        <f t="shared" ref="AR9" si="49">AVERAGE(AR4:AR7)</f>
        <v>0.75</v>
      </c>
      <c r="AS9" s="13">
        <f t="shared" si="36"/>
        <v>0.5</v>
      </c>
      <c r="AT9" s="13">
        <f t="shared" ref="AT9" si="50">AVERAGE(AT4:AT7)</f>
        <v>0.75</v>
      </c>
      <c r="AU9" s="13">
        <f t="shared" si="36"/>
        <v>1</v>
      </c>
      <c r="AV9" s="13">
        <f t="shared" ref="AV9:AW9" si="51">AVERAGE(AV4:AV7)</f>
        <v>0.75</v>
      </c>
      <c r="AW9" s="13">
        <f t="shared" si="51"/>
        <v>0.75</v>
      </c>
      <c r="AX9" s="13">
        <f t="shared" si="36"/>
        <v>0.75</v>
      </c>
      <c r="AY9" s="13">
        <f t="shared" si="36"/>
        <v>0</v>
      </c>
      <c r="AZ9" s="13">
        <f t="shared" si="36"/>
        <v>0.75</v>
      </c>
      <c r="BA9" s="13">
        <f t="shared" ref="BA9:BB9" si="52">AVERAGE(BA4:BA7)</f>
        <v>1</v>
      </c>
      <c r="BB9" s="13">
        <f t="shared" si="52"/>
        <v>1</v>
      </c>
      <c r="BC9" s="13">
        <f t="shared" si="36"/>
        <v>0</v>
      </c>
      <c r="BD9" s="13">
        <f t="shared" ref="BD9" si="53">AVERAGE(BD4:BD7)</f>
        <v>1</v>
      </c>
      <c r="BE9" s="13">
        <f t="shared" ref="BE9:BF9" si="54">AVERAGE(BE4:BE7)</f>
        <v>1</v>
      </c>
      <c r="BF9" s="13">
        <f t="shared" si="54"/>
        <v>0.25</v>
      </c>
      <c r="BG9" s="13">
        <f t="shared" ref="BG9" si="55">AVERAGE(BG4:BG7)</f>
        <v>0.75</v>
      </c>
      <c r="BH9" s="13">
        <f>AVERAGE(BH4:BH7)</f>
        <v>0.75</v>
      </c>
      <c r="BI9" s="13">
        <f>AVERAGE(BI4:BI7)</f>
        <v>0</v>
      </c>
      <c r="BJ9" s="13">
        <f>AVERAGE(BJ4:BJ7)</f>
        <v>0</v>
      </c>
      <c r="BK9" s="13">
        <f>AVERAGE(BK4:BK7)</f>
        <v>0</v>
      </c>
      <c r="BL9" s="13">
        <f t="shared" si="36"/>
        <v>0</v>
      </c>
      <c r="BM9" s="13">
        <f t="shared" ref="BM9" si="56">AVERAGE(BM4:BM7)</f>
        <v>0</v>
      </c>
      <c r="BN9" s="13">
        <f t="shared" si="36"/>
        <v>0.5</v>
      </c>
      <c r="BO9" s="13">
        <f t="shared" ref="BO9" si="57">AVERAGE(BO4:BO7)</f>
        <v>0.5</v>
      </c>
      <c r="BP9" s="13">
        <f t="shared" si="36"/>
        <v>0</v>
      </c>
      <c r="BQ9" s="13">
        <f t="shared" si="36"/>
        <v>0.75</v>
      </c>
      <c r="BR9" s="13">
        <f t="shared" ref="BR9" si="58">AVERAGE(BR4:BR7)</f>
        <v>1</v>
      </c>
      <c r="BS9" s="13">
        <f t="shared" ref="BS9:BZ9" si="59">AVERAGE(BS4:BS7)</f>
        <v>0.5</v>
      </c>
      <c r="BT9" s="13">
        <f t="shared" si="59"/>
        <v>0</v>
      </c>
      <c r="BU9" s="13">
        <f t="shared" si="59"/>
        <v>0.5</v>
      </c>
      <c r="BV9" s="13">
        <f t="shared" si="59"/>
        <v>0.5</v>
      </c>
      <c r="BW9" s="13">
        <f t="shared" si="59"/>
        <v>0.75</v>
      </c>
      <c r="BX9" s="13">
        <f t="shared" si="59"/>
        <v>0</v>
      </c>
      <c r="BY9" s="13">
        <f t="shared" ref="BY9" si="60">AVERAGE(BY4:BY7)</f>
        <v>0</v>
      </c>
      <c r="BZ9" s="13">
        <f t="shared" si="59"/>
        <v>0.5</v>
      </c>
      <c r="CA9" s="13">
        <f t="shared" si="36"/>
        <v>0.5</v>
      </c>
      <c r="CB9" s="13">
        <f t="shared" ref="CB9:CC9" si="61">AVERAGE(CB4:CB7)</f>
        <v>0.5</v>
      </c>
      <c r="CC9" s="13">
        <f t="shared" si="61"/>
        <v>0.5</v>
      </c>
      <c r="CD9" s="13">
        <f t="shared" si="36"/>
        <v>0.25</v>
      </c>
      <c r="CE9" s="13">
        <f t="shared" ref="CE9" si="62">AVERAGE(CE4:CE7)</f>
        <v>0.75</v>
      </c>
      <c r="CF9" s="13">
        <f t="shared" si="36"/>
        <v>0</v>
      </c>
      <c r="CG9" s="13">
        <f t="shared" ref="CG9:CN9" si="63">AVERAGE(CG4:CG7)</f>
        <v>0.75</v>
      </c>
      <c r="CH9" s="13">
        <f t="shared" si="63"/>
        <v>0</v>
      </c>
      <c r="CI9" s="13">
        <f t="shared" si="63"/>
        <v>0.75</v>
      </c>
      <c r="CJ9" s="13">
        <f t="shared" si="63"/>
        <v>0.5</v>
      </c>
      <c r="CK9" s="13">
        <f t="shared" si="63"/>
        <v>0.75</v>
      </c>
      <c r="CL9" s="13">
        <f t="shared" ref="CL9" si="64">AVERAGE(CL4:CL7)</f>
        <v>1</v>
      </c>
      <c r="CM9" s="13">
        <f t="shared" si="63"/>
        <v>0</v>
      </c>
      <c r="CN9" s="13">
        <f t="shared" si="63"/>
        <v>0</v>
      </c>
      <c r="CO9" s="13">
        <f t="shared" ref="CO9" si="65">AVERAGE(CO4:CO7)</f>
        <v>1</v>
      </c>
      <c r="CP9" s="13">
        <f t="shared" ref="CP9:CQ9" si="66">AVERAGE(CP4:CP7)</f>
        <v>0.75</v>
      </c>
      <c r="CQ9" s="13">
        <f t="shared" si="66"/>
        <v>0.5</v>
      </c>
      <c r="CR9" s="13">
        <f t="shared" si="36"/>
        <v>0.75</v>
      </c>
      <c r="CS9" s="13">
        <f t="shared" si="36"/>
        <v>0.5</v>
      </c>
      <c r="CT9" s="13">
        <f t="shared" ref="CT9" si="67">AVERAGE(CT4:CT7)</f>
        <v>0.75</v>
      </c>
      <c r="CU9" s="13">
        <f t="shared" si="36"/>
        <v>0.25</v>
      </c>
      <c r="CV9" s="13">
        <f t="shared" si="36"/>
        <v>0</v>
      </c>
      <c r="CW9" s="13">
        <f t="shared" ref="CW9" si="68">AVERAGE(CW4:CW7)</f>
        <v>1</v>
      </c>
      <c r="CX9" s="13">
        <f t="shared" si="36"/>
        <v>0.25</v>
      </c>
    </row>
  </sheetData>
  <mergeCells count="4">
    <mergeCell ref="A3:B3"/>
    <mergeCell ref="C3:CX3"/>
    <mergeCell ref="A8:B8"/>
    <mergeCell ref="A9:B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55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2" sqref="E2"/>
    </sheetView>
  </sheetViews>
  <sheetFormatPr defaultRowHeight="15" x14ac:dyDescent="0.25"/>
  <cols>
    <col min="1" max="1" width="2.28515625" customWidth="1"/>
    <col min="2" max="2" width="5.5703125" customWidth="1"/>
    <col min="3" max="3" width="56.42578125" customWidth="1"/>
    <col min="4" max="4" width="20.85546875" customWidth="1"/>
    <col min="5" max="5" width="15.7109375" style="49" customWidth="1"/>
    <col min="6" max="6" width="15.7109375" customWidth="1"/>
    <col min="7" max="9" width="15.7109375" style="49" customWidth="1"/>
    <col min="10" max="39" width="15.7109375" customWidth="1"/>
  </cols>
  <sheetData>
    <row r="1" spans="2:39" ht="9.75" customHeight="1" thickBot="1" x14ac:dyDescent="0.3"/>
    <row r="2" spans="2:39" ht="63.75" thickBot="1" x14ac:dyDescent="0.3">
      <c r="B2" s="65" t="s">
        <v>175</v>
      </c>
      <c r="C2" s="566" t="s">
        <v>176</v>
      </c>
      <c r="D2" s="567"/>
      <c r="E2" s="67" t="s">
        <v>34</v>
      </c>
      <c r="F2" s="67" t="s">
        <v>123</v>
      </c>
      <c r="G2" s="67" t="s">
        <v>130</v>
      </c>
      <c r="H2" s="67" t="s">
        <v>238</v>
      </c>
      <c r="I2" s="67" t="s">
        <v>185</v>
      </c>
      <c r="J2" s="68" t="s">
        <v>132</v>
      </c>
      <c r="K2" s="68" t="s">
        <v>36</v>
      </c>
      <c r="L2" s="68" t="s">
        <v>32</v>
      </c>
      <c r="M2" s="68" t="s">
        <v>92</v>
      </c>
      <c r="N2" s="68" t="s">
        <v>197</v>
      </c>
      <c r="O2" s="68" t="s">
        <v>198</v>
      </c>
      <c r="P2" s="68" t="s">
        <v>109</v>
      </c>
      <c r="Q2" s="67" t="s">
        <v>183</v>
      </c>
      <c r="R2" s="68" t="s">
        <v>189</v>
      </c>
      <c r="S2" s="68" t="s">
        <v>66</v>
      </c>
      <c r="T2" s="68" t="s">
        <v>239</v>
      </c>
      <c r="U2" s="68" t="s">
        <v>88</v>
      </c>
      <c r="V2" s="68" t="s">
        <v>25</v>
      </c>
      <c r="W2" s="68" t="s">
        <v>13</v>
      </c>
      <c r="X2" s="68" t="s">
        <v>102</v>
      </c>
      <c r="Y2" s="68" t="s">
        <v>29</v>
      </c>
      <c r="Z2" s="68" t="s">
        <v>76</v>
      </c>
      <c r="AA2" s="67" t="s">
        <v>67</v>
      </c>
      <c r="AB2" s="68" t="s">
        <v>193</v>
      </c>
      <c r="AC2" s="67" t="s">
        <v>181</v>
      </c>
      <c r="AD2" s="67" t="s">
        <v>91</v>
      </c>
      <c r="AE2" s="67" t="s">
        <v>99</v>
      </c>
      <c r="AF2" s="68" t="s">
        <v>46</v>
      </c>
      <c r="AG2" s="68" t="s">
        <v>191</v>
      </c>
      <c r="AH2" s="67" t="s">
        <v>180</v>
      </c>
      <c r="AI2" s="68" t="s">
        <v>80</v>
      </c>
      <c r="AJ2" s="67" t="s">
        <v>38</v>
      </c>
      <c r="AK2" s="68" t="s">
        <v>190</v>
      </c>
      <c r="AL2" s="68" t="s">
        <v>115</v>
      </c>
      <c r="AM2" s="68" t="s">
        <v>58</v>
      </c>
    </row>
    <row r="3" spans="2:39" ht="16.5" thickBot="1" x14ac:dyDescent="0.3">
      <c r="B3" s="568" t="s">
        <v>240</v>
      </c>
      <c r="C3" s="568"/>
      <c r="D3" s="568"/>
      <c r="E3" s="580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581"/>
      <c r="AJ3" s="581"/>
      <c r="AK3" s="581"/>
      <c r="AL3" s="581"/>
      <c r="AM3" s="582"/>
    </row>
    <row r="4" spans="2:39" ht="32.25" thickBot="1" x14ac:dyDescent="0.3">
      <c r="B4" s="569" t="s">
        <v>241</v>
      </c>
      <c r="C4" s="569"/>
      <c r="D4" s="569"/>
      <c r="E4" s="70" t="s">
        <v>242</v>
      </c>
      <c r="F4" s="70" t="s">
        <v>243</v>
      </c>
      <c r="G4" s="70" t="s">
        <v>243</v>
      </c>
      <c r="H4" s="70" t="s">
        <v>244</v>
      </c>
      <c r="I4" s="70" t="s">
        <v>245</v>
      </c>
      <c r="J4" s="70" t="s">
        <v>246</v>
      </c>
      <c r="K4" s="70" t="s">
        <v>246</v>
      </c>
      <c r="L4" s="70" t="s">
        <v>247</v>
      </c>
      <c r="M4" s="70" t="s">
        <v>248</v>
      </c>
      <c r="N4" s="70" t="s">
        <v>244</v>
      </c>
      <c r="O4" s="70" t="s">
        <v>243</v>
      </c>
      <c r="P4" s="70" t="s">
        <v>249</v>
      </c>
      <c r="Q4" s="70" t="s">
        <v>250</v>
      </c>
      <c r="R4" s="70" t="s">
        <v>251</v>
      </c>
      <c r="S4" s="70" t="s">
        <v>250</v>
      </c>
      <c r="T4" s="70" t="s">
        <v>252</v>
      </c>
      <c r="U4" s="70" t="s">
        <v>244</v>
      </c>
      <c r="V4" s="70" t="s">
        <v>244</v>
      </c>
      <c r="W4" s="70" t="s">
        <v>253</v>
      </c>
      <c r="X4" s="70" t="s">
        <v>249</v>
      </c>
      <c r="Y4" s="70" t="s">
        <v>254</v>
      </c>
      <c r="Z4" s="70" t="s">
        <v>255</v>
      </c>
      <c r="AA4" s="70" t="s">
        <v>246</v>
      </c>
      <c r="AB4" s="70" t="s">
        <v>248</v>
      </c>
      <c r="AC4" s="70" t="s">
        <v>246</v>
      </c>
      <c r="AD4" s="70" t="s">
        <v>252</v>
      </c>
      <c r="AE4" s="70" t="s">
        <v>252</v>
      </c>
      <c r="AF4" s="70" t="s">
        <v>245</v>
      </c>
      <c r="AG4" s="70" t="s">
        <v>244</v>
      </c>
      <c r="AH4" s="70" t="s">
        <v>246</v>
      </c>
      <c r="AI4" s="70" t="s">
        <v>244</v>
      </c>
      <c r="AJ4" s="70" t="s">
        <v>246</v>
      </c>
      <c r="AK4" s="70" t="s">
        <v>256</v>
      </c>
      <c r="AL4" s="70" t="s">
        <v>257</v>
      </c>
      <c r="AM4" s="70" t="s">
        <v>252</v>
      </c>
    </row>
    <row r="5" spans="2:39" ht="15.75" x14ac:dyDescent="0.25">
      <c r="B5" s="38">
        <v>22</v>
      </c>
      <c r="C5" s="570" t="s">
        <v>258</v>
      </c>
      <c r="D5" s="571"/>
      <c r="E5" s="500">
        <v>0</v>
      </c>
      <c r="F5" s="500">
        <v>0</v>
      </c>
      <c r="G5" s="500">
        <v>0</v>
      </c>
      <c r="H5" s="500" t="s">
        <v>152</v>
      </c>
      <c r="I5" s="500">
        <v>0</v>
      </c>
      <c r="J5" s="500">
        <v>0</v>
      </c>
      <c r="K5" s="500">
        <v>1</v>
      </c>
      <c r="L5" s="500">
        <v>1</v>
      </c>
      <c r="M5" s="500">
        <v>0</v>
      </c>
      <c r="N5" s="500">
        <v>1</v>
      </c>
      <c r="O5" s="500">
        <v>0</v>
      </c>
      <c r="P5" s="500">
        <v>1</v>
      </c>
      <c r="Q5" s="500">
        <v>0</v>
      </c>
      <c r="R5" s="500">
        <v>1</v>
      </c>
      <c r="S5" s="500">
        <v>1</v>
      </c>
      <c r="T5" s="500">
        <v>0</v>
      </c>
      <c r="U5" s="500">
        <v>1</v>
      </c>
      <c r="V5" s="500">
        <v>1</v>
      </c>
      <c r="W5" s="500">
        <v>0</v>
      </c>
      <c r="X5" s="500">
        <v>0</v>
      </c>
      <c r="Y5" s="500">
        <v>1</v>
      </c>
      <c r="Z5" s="500">
        <v>1</v>
      </c>
      <c r="AA5" s="500">
        <v>0</v>
      </c>
      <c r="AB5" s="500">
        <v>1</v>
      </c>
      <c r="AC5" s="500">
        <v>0</v>
      </c>
      <c r="AD5" s="500">
        <v>1</v>
      </c>
      <c r="AE5" s="500">
        <v>1</v>
      </c>
      <c r="AF5" s="500">
        <v>0</v>
      </c>
      <c r="AG5" s="500">
        <v>0</v>
      </c>
      <c r="AH5" s="500">
        <v>0</v>
      </c>
      <c r="AI5" s="500">
        <v>0</v>
      </c>
      <c r="AJ5" s="500">
        <v>1</v>
      </c>
      <c r="AK5" s="500">
        <v>1</v>
      </c>
      <c r="AL5" s="500">
        <v>0</v>
      </c>
      <c r="AM5" s="500">
        <v>0</v>
      </c>
    </row>
    <row r="6" spans="2:39" ht="15.75" x14ac:dyDescent="0.25">
      <c r="B6" s="40">
        <v>23</v>
      </c>
      <c r="C6" s="572" t="s">
        <v>259</v>
      </c>
      <c r="D6" s="573"/>
      <c r="E6" s="104">
        <v>0</v>
      </c>
      <c r="F6" s="104">
        <v>0</v>
      </c>
      <c r="G6" s="104">
        <v>0</v>
      </c>
      <c r="H6" s="104" t="s">
        <v>152</v>
      </c>
      <c r="I6" s="104">
        <v>0</v>
      </c>
      <c r="J6" s="104">
        <v>0</v>
      </c>
      <c r="K6" s="104">
        <v>1</v>
      </c>
      <c r="L6" s="104">
        <v>1</v>
      </c>
      <c r="M6" s="104">
        <v>0</v>
      </c>
      <c r="N6" s="104">
        <v>0</v>
      </c>
      <c r="O6" s="104">
        <v>0</v>
      </c>
      <c r="P6" s="104">
        <v>0</v>
      </c>
      <c r="Q6" s="104">
        <v>0</v>
      </c>
      <c r="R6" s="104">
        <v>0</v>
      </c>
      <c r="S6" s="104">
        <v>1</v>
      </c>
      <c r="T6" s="104">
        <v>0</v>
      </c>
      <c r="U6" s="104">
        <v>1</v>
      </c>
      <c r="V6" s="104">
        <v>1</v>
      </c>
      <c r="W6" s="104">
        <v>0</v>
      </c>
      <c r="X6" s="104">
        <v>0</v>
      </c>
      <c r="Y6" s="104">
        <v>0</v>
      </c>
      <c r="Z6" s="104">
        <v>0</v>
      </c>
      <c r="AA6" s="104">
        <v>0</v>
      </c>
      <c r="AB6" s="104">
        <v>1</v>
      </c>
      <c r="AC6" s="104">
        <v>0</v>
      </c>
      <c r="AD6" s="104">
        <v>1</v>
      </c>
      <c r="AE6" s="104">
        <v>1</v>
      </c>
      <c r="AF6" s="104">
        <v>0</v>
      </c>
      <c r="AG6" s="104">
        <v>0</v>
      </c>
      <c r="AH6" s="104">
        <v>0</v>
      </c>
      <c r="AI6" s="104">
        <v>0</v>
      </c>
      <c r="AJ6" s="104">
        <v>1</v>
      </c>
      <c r="AK6" s="104">
        <v>1</v>
      </c>
      <c r="AL6" s="104">
        <v>0</v>
      </c>
      <c r="AM6" s="104">
        <v>0</v>
      </c>
    </row>
    <row r="7" spans="2:39" ht="15.75" x14ac:dyDescent="0.25">
      <c r="B7" s="40">
        <v>24</v>
      </c>
      <c r="C7" s="572" t="s">
        <v>260</v>
      </c>
      <c r="D7" s="573"/>
      <c r="E7" s="104">
        <v>0</v>
      </c>
      <c r="F7" s="104">
        <v>0</v>
      </c>
      <c r="G7" s="104">
        <v>0</v>
      </c>
      <c r="H7" s="104" t="s">
        <v>152</v>
      </c>
      <c r="I7" s="104">
        <v>0</v>
      </c>
      <c r="J7" s="104">
        <v>0</v>
      </c>
      <c r="K7" s="104">
        <v>1</v>
      </c>
      <c r="L7" s="104">
        <v>1</v>
      </c>
      <c r="M7" s="104">
        <v>0</v>
      </c>
      <c r="N7" s="104">
        <v>1</v>
      </c>
      <c r="O7" s="104">
        <v>0</v>
      </c>
      <c r="P7" s="104">
        <v>0</v>
      </c>
      <c r="Q7" s="104">
        <v>0</v>
      </c>
      <c r="R7" s="104">
        <v>0</v>
      </c>
      <c r="S7" s="104">
        <v>1</v>
      </c>
      <c r="T7" s="104">
        <v>0</v>
      </c>
      <c r="U7" s="104">
        <v>1</v>
      </c>
      <c r="V7" s="104">
        <v>1</v>
      </c>
      <c r="W7" s="104">
        <v>0</v>
      </c>
      <c r="X7" s="104">
        <v>0</v>
      </c>
      <c r="Y7" s="104">
        <v>1</v>
      </c>
      <c r="Z7" s="104">
        <v>0</v>
      </c>
      <c r="AA7" s="104">
        <v>0</v>
      </c>
      <c r="AB7" s="104">
        <v>1</v>
      </c>
      <c r="AC7" s="104">
        <v>0</v>
      </c>
      <c r="AD7" s="104">
        <v>1</v>
      </c>
      <c r="AE7" s="104">
        <v>1</v>
      </c>
      <c r="AF7" s="104">
        <v>0</v>
      </c>
      <c r="AG7" s="104">
        <v>0</v>
      </c>
      <c r="AH7" s="104">
        <v>0</v>
      </c>
      <c r="AI7" s="104">
        <v>0</v>
      </c>
      <c r="AJ7" s="104">
        <v>1</v>
      </c>
      <c r="AK7" s="104">
        <v>1</v>
      </c>
      <c r="AL7" s="104">
        <v>0</v>
      </c>
      <c r="AM7" s="104">
        <v>0</v>
      </c>
    </row>
    <row r="8" spans="2:39" ht="15.75" x14ac:dyDescent="0.25">
      <c r="B8" s="40">
        <v>25</v>
      </c>
      <c r="C8" s="572" t="s">
        <v>261</v>
      </c>
      <c r="D8" s="573"/>
      <c r="E8" s="104">
        <v>0</v>
      </c>
      <c r="F8" s="104">
        <v>0</v>
      </c>
      <c r="G8" s="104">
        <v>0</v>
      </c>
      <c r="H8" s="104" t="s">
        <v>152</v>
      </c>
      <c r="I8" s="104">
        <v>0</v>
      </c>
      <c r="J8" s="104">
        <v>0</v>
      </c>
      <c r="K8" s="104">
        <v>1</v>
      </c>
      <c r="L8" s="104">
        <v>1</v>
      </c>
      <c r="M8" s="104">
        <v>0</v>
      </c>
      <c r="N8" s="104">
        <v>1</v>
      </c>
      <c r="O8" s="104">
        <v>0</v>
      </c>
      <c r="P8" s="104">
        <v>0</v>
      </c>
      <c r="Q8" s="104">
        <v>0</v>
      </c>
      <c r="R8" s="104">
        <v>1</v>
      </c>
      <c r="S8" s="104">
        <v>1</v>
      </c>
      <c r="T8" s="104">
        <v>0</v>
      </c>
      <c r="U8" s="104">
        <v>1</v>
      </c>
      <c r="V8" s="104">
        <v>0</v>
      </c>
      <c r="W8" s="104">
        <v>0</v>
      </c>
      <c r="X8" s="104">
        <v>0</v>
      </c>
      <c r="Y8" s="104">
        <v>1</v>
      </c>
      <c r="Z8" s="104">
        <v>0</v>
      </c>
      <c r="AA8" s="104">
        <v>0</v>
      </c>
      <c r="AB8" s="104">
        <v>1</v>
      </c>
      <c r="AC8" s="104">
        <v>0</v>
      </c>
      <c r="AD8" s="104">
        <v>1</v>
      </c>
      <c r="AE8" s="104">
        <v>1</v>
      </c>
      <c r="AF8" s="104">
        <v>0</v>
      </c>
      <c r="AG8" s="104">
        <v>0</v>
      </c>
      <c r="AH8" s="104">
        <v>0</v>
      </c>
      <c r="AI8" s="104">
        <v>0</v>
      </c>
      <c r="AJ8" s="104">
        <v>0</v>
      </c>
      <c r="AK8" s="104">
        <v>0</v>
      </c>
      <c r="AL8" s="104">
        <v>0</v>
      </c>
      <c r="AM8" s="104">
        <v>0</v>
      </c>
    </row>
    <row r="9" spans="2:39" ht="16.5" thickBot="1" x14ac:dyDescent="0.3">
      <c r="B9" s="41">
        <v>26</v>
      </c>
      <c r="C9" s="577" t="s">
        <v>262</v>
      </c>
      <c r="D9" s="578"/>
      <c r="E9" s="74">
        <v>0</v>
      </c>
      <c r="F9" s="74">
        <v>0</v>
      </c>
      <c r="G9" s="74">
        <v>0</v>
      </c>
      <c r="H9" s="74" t="s">
        <v>152</v>
      </c>
      <c r="I9" s="74">
        <v>0</v>
      </c>
      <c r="J9" s="74">
        <v>0</v>
      </c>
      <c r="K9" s="501">
        <v>1</v>
      </c>
      <c r="L9" s="105">
        <v>0</v>
      </c>
      <c r="M9" s="74">
        <v>0</v>
      </c>
      <c r="N9" s="105">
        <v>0</v>
      </c>
      <c r="O9" s="74">
        <v>0</v>
      </c>
      <c r="P9" s="74">
        <v>0</v>
      </c>
      <c r="Q9" s="74">
        <v>0</v>
      </c>
      <c r="R9" s="74">
        <v>0</v>
      </c>
      <c r="S9" s="74" t="s">
        <v>152</v>
      </c>
      <c r="T9" s="74">
        <v>0</v>
      </c>
      <c r="U9" s="74">
        <v>0</v>
      </c>
      <c r="V9" s="105">
        <v>0</v>
      </c>
      <c r="W9" s="105">
        <v>0</v>
      </c>
      <c r="X9" s="105">
        <v>0.5</v>
      </c>
      <c r="Y9" s="74">
        <v>0</v>
      </c>
      <c r="Z9" s="74">
        <v>0</v>
      </c>
      <c r="AA9" s="105">
        <v>0.5</v>
      </c>
      <c r="AB9" s="105" t="s">
        <v>152</v>
      </c>
      <c r="AC9" s="74">
        <v>0</v>
      </c>
      <c r="AD9" s="74">
        <v>0</v>
      </c>
      <c r="AE9" s="74">
        <v>0</v>
      </c>
      <c r="AF9" s="74">
        <v>0</v>
      </c>
      <c r="AG9" s="105">
        <v>0</v>
      </c>
      <c r="AH9" s="74">
        <v>0</v>
      </c>
      <c r="AI9" s="74">
        <v>0</v>
      </c>
      <c r="AJ9" s="74">
        <v>0.5</v>
      </c>
      <c r="AK9" s="74">
        <v>0</v>
      </c>
      <c r="AL9" s="105">
        <v>0</v>
      </c>
      <c r="AM9" s="105">
        <v>0</v>
      </c>
    </row>
    <row r="10" spans="2:39" ht="16.5" thickBot="1" x14ac:dyDescent="0.3">
      <c r="B10" s="534" t="s">
        <v>218</v>
      </c>
      <c r="C10" s="534"/>
      <c r="D10" s="579"/>
      <c r="E10" s="68">
        <f t="shared" ref="E10:AC10" si="0">SUM(E5:E9)</f>
        <v>0</v>
      </c>
      <c r="F10" s="68">
        <f t="shared" ref="F10" si="1">SUM(F5:F9)</f>
        <v>0</v>
      </c>
      <c r="G10" s="68">
        <f t="shared" si="0"/>
        <v>0</v>
      </c>
      <c r="H10" s="68" t="s">
        <v>152</v>
      </c>
      <c r="I10" s="68">
        <f>SUM(I5:I9)</f>
        <v>0</v>
      </c>
      <c r="J10" s="68">
        <f t="shared" si="0"/>
        <v>0</v>
      </c>
      <c r="K10" s="68">
        <f t="shared" ref="K10" si="2">SUM(K5:K9)</f>
        <v>5</v>
      </c>
      <c r="L10" s="68">
        <f t="shared" ref="L10:M10" si="3">SUM(L5:L9)</f>
        <v>4</v>
      </c>
      <c r="M10" s="68">
        <f t="shared" si="3"/>
        <v>0</v>
      </c>
      <c r="N10" s="68">
        <f t="shared" ref="N10" si="4">SUM(N5:N9)</f>
        <v>3</v>
      </c>
      <c r="O10" s="68">
        <f t="shared" ref="O10" si="5">SUM(O5:O9)</f>
        <v>0</v>
      </c>
      <c r="P10" s="68">
        <f>SUM(P5:P9)</f>
        <v>1</v>
      </c>
      <c r="Q10" s="68">
        <f>SUM(Q5:Q9)</f>
        <v>0</v>
      </c>
      <c r="R10" s="68">
        <f t="shared" ref="R10:S10" si="6">SUM(R5:R9)</f>
        <v>2</v>
      </c>
      <c r="S10" s="68">
        <f t="shared" si="6"/>
        <v>4</v>
      </c>
      <c r="T10" s="68">
        <f t="shared" si="0"/>
        <v>0</v>
      </c>
      <c r="U10" s="68">
        <f>SUM(U5:U9)</f>
        <v>4</v>
      </c>
      <c r="V10" s="68">
        <f>SUM(V5:V9)</f>
        <v>3</v>
      </c>
      <c r="W10" s="68">
        <f>SUM(W5:W9)</f>
        <v>0</v>
      </c>
      <c r="X10" s="68">
        <f>SUM(X5:X9)</f>
        <v>0.5</v>
      </c>
      <c r="Y10" s="68">
        <f>SUM(Y5:Y9)</f>
        <v>3</v>
      </c>
      <c r="Z10" s="68">
        <f t="shared" si="0"/>
        <v>1</v>
      </c>
      <c r="AA10" s="68">
        <f t="shared" ref="AA10:AB10" si="7">SUM(AA5:AA9)</f>
        <v>0.5</v>
      </c>
      <c r="AB10" s="68">
        <f t="shared" si="7"/>
        <v>4</v>
      </c>
      <c r="AC10" s="68">
        <f t="shared" si="0"/>
        <v>0</v>
      </c>
      <c r="AD10" s="68">
        <f t="shared" ref="AD10:AE10" si="8">SUM(AD5:AD9)</f>
        <v>4</v>
      </c>
      <c r="AE10" s="68">
        <f t="shared" si="8"/>
        <v>4</v>
      </c>
      <c r="AF10" s="68">
        <f t="shared" ref="AF10:AM10" si="9">SUM(AF5:AF9)</f>
        <v>0</v>
      </c>
      <c r="AG10" s="68">
        <f t="shared" si="9"/>
        <v>0</v>
      </c>
      <c r="AH10" s="68">
        <f t="shared" si="9"/>
        <v>0</v>
      </c>
      <c r="AI10" s="68">
        <f t="shared" si="9"/>
        <v>0</v>
      </c>
      <c r="AJ10" s="68">
        <f t="shared" si="9"/>
        <v>3.5</v>
      </c>
      <c r="AK10" s="68">
        <f t="shared" si="9"/>
        <v>3</v>
      </c>
      <c r="AL10" s="68">
        <f t="shared" si="9"/>
        <v>0</v>
      </c>
      <c r="AM10" s="68">
        <f t="shared" si="9"/>
        <v>0</v>
      </c>
    </row>
    <row r="11" spans="2:39" ht="16.5" thickBot="1" x14ac:dyDescent="0.3">
      <c r="B11" s="534" t="s">
        <v>219</v>
      </c>
      <c r="C11" s="534"/>
      <c r="D11" s="579"/>
      <c r="E11" s="69">
        <f t="shared" ref="E11:AC11" si="10">AVERAGE(E5:E9)</f>
        <v>0</v>
      </c>
      <c r="F11" s="69">
        <f t="shared" ref="F11" si="11">AVERAGE(F5:F9)</f>
        <v>0</v>
      </c>
      <c r="G11" s="69">
        <f t="shared" si="10"/>
        <v>0</v>
      </c>
      <c r="H11" s="69" t="s">
        <v>152</v>
      </c>
      <c r="I11" s="69">
        <f>AVERAGE(I5:I9)</f>
        <v>0</v>
      </c>
      <c r="J11" s="69">
        <f t="shared" si="10"/>
        <v>0</v>
      </c>
      <c r="K11" s="69">
        <f t="shared" ref="K11" si="12">AVERAGE(K5:K9)</f>
        <v>1</v>
      </c>
      <c r="L11" s="69">
        <f t="shared" ref="L11:M11" si="13">AVERAGE(L5:L9)</f>
        <v>0.8</v>
      </c>
      <c r="M11" s="69">
        <f t="shared" si="13"/>
        <v>0</v>
      </c>
      <c r="N11" s="69">
        <f t="shared" ref="N11" si="14">AVERAGE(N5:N9)</f>
        <v>0.6</v>
      </c>
      <c r="O11" s="69">
        <f t="shared" ref="O11" si="15">AVERAGE(O5:O9)</f>
        <v>0</v>
      </c>
      <c r="P11" s="69">
        <f>AVERAGE(P5:P9)</f>
        <v>0.2</v>
      </c>
      <c r="Q11" s="69">
        <f>AVERAGE(Q5:Q9)</f>
        <v>0</v>
      </c>
      <c r="R11" s="69">
        <f t="shared" ref="R11:S11" si="16">AVERAGE(R5:R9)</f>
        <v>0.4</v>
      </c>
      <c r="S11" s="69">
        <f t="shared" si="16"/>
        <v>1</v>
      </c>
      <c r="T11" s="69">
        <f t="shared" si="10"/>
        <v>0</v>
      </c>
      <c r="U11" s="69">
        <f>AVERAGE(U5:U9)</f>
        <v>0.8</v>
      </c>
      <c r="V11" s="69">
        <f>AVERAGE(V5:V9)</f>
        <v>0.6</v>
      </c>
      <c r="W11" s="69">
        <f>AVERAGE(W5:W9)</f>
        <v>0</v>
      </c>
      <c r="X11" s="69">
        <f>AVERAGE(X5:X9)</f>
        <v>0.1</v>
      </c>
      <c r="Y11" s="69">
        <f>AVERAGE(Y5:Y9)</f>
        <v>0.6</v>
      </c>
      <c r="Z11" s="69">
        <f t="shared" si="10"/>
        <v>0.2</v>
      </c>
      <c r="AA11" s="69">
        <f t="shared" ref="AA11:AB11" si="17">AVERAGE(AA5:AA9)</f>
        <v>0.1</v>
      </c>
      <c r="AB11" s="69">
        <f t="shared" si="17"/>
        <v>1</v>
      </c>
      <c r="AC11" s="69">
        <f t="shared" si="10"/>
        <v>0</v>
      </c>
      <c r="AD11" s="69">
        <f t="shared" ref="AD11:AE11" si="18">AVERAGE(AD5:AD9)</f>
        <v>0.8</v>
      </c>
      <c r="AE11" s="69">
        <f t="shared" si="18"/>
        <v>0.8</v>
      </c>
      <c r="AF11" s="69">
        <f t="shared" ref="AF11:AM11" si="19">AVERAGE(AF5:AF9)</f>
        <v>0</v>
      </c>
      <c r="AG11" s="69">
        <f t="shared" si="19"/>
        <v>0</v>
      </c>
      <c r="AH11" s="69">
        <f t="shared" si="19"/>
        <v>0</v>
      </c>
      <c r="AI11" s="69">
        <f t="shared" ref="AI11" si="20">AVERAGE(AI5:AI9)</f>
        <v>0</v>
      </c>
      <c r="AJ11" s="69">
        <f t="shared" si="19"/>
        <v>0.7</v>
      </c>
      <c r="AK11" s="69">
        <f t="shared" si="19"/>
        <v>0.6</v>
      </c>
      <c r="AL11" s="69">
        <f t="shared" ref="AL11" si="21">AVERAGE(AL5:AL9)</f>
        <v>0</v>
      </c>
      <c r="AM11" s="69">
        <f t="shared" si="19"/>
        <v>0</v>
      </c>
    </row>
    <row r="12" spans="2:39" ht="15.75" thickBot="1" x14ac:dyDescent="0.3"/>
    <row r="13" spans="2:39" ht="16.5" thickBot="1" x14ac:dyDescent="0.3">
      <c r="B13" s="574" t="s">
        <v>263</v>
      </c>
      <c r="C13" s="575"/>
      <c r="D13" s="576"/>
      <c r="E13" s="50"/>
      <c r="F13" s="64"/>
      <c r="G13" s="50"/>
      <c r="H13" s="50"/>
      <c r="I13" s="50"/>
      <c r="J13" s="64"/>
      <c r="K13" s="64"/>
      <c r="L13" s="64"/>
      <c r="M13" s="64"/>
      <c r="N13" s="64"/>
      <c r="O13" s="64"/>
      <c r="P13" s="64"/>
      <c r="Q13" s="37" t="s">
        <v>264</v>
      </c>
      <c r="R13" s="37" t="s">
        <v>254</v>
      </c>
      <c r="S13" s="37" t="s">
        <v>265</v>
      </c>
      <c r="T13" s="37" t="s">
        <v>248</v>
      </c>
      <c r="U13" s="37" t="s">
        <v>266</v>
      </c>
      <c r="V13" s="37" t="s">
        <v>253</v>
      </c>
      <c r="W13" s="37" t="s">
        <v>248</v>
      </c>
      <c r="X13" s="37" t="s">
        <v>267</v>
      </c>
      <c r="Y13" s="37" t="s">
        <v>250</v>
      </c>
      <c r="Z13" s="37" t="s">
        <v>244</v>
      </c>
      <c r="AA13" s="37" t="s">
        <v>248</v>
      </c>
      <c r="AB13" s="37" t="s">
        <v>253</v>
      </c>
      <c r="AC13" s="37" t="s">
        <v>253</v>
      </c>
      <c r="AD13" s="37" t="s">
        <v>268</v>
      </c>
      <c r="AE13" s="37" t="s">
        <v>268</v>
      </c>
      <c r="AF13" s="37" t="s">
        <v>269</v>
      </c>
      <c r="AG13" s="37" t="s">
        <v>267</v>
      </c>
      <c r="AH13" s="37" t="s">
        <v>253</v>
      </c>
      <c r="AI13" s="37" t="s">
        <v>246</v>
      </c>
      <c r="AJ13" s="37" t="s">
        <v>247</v>
      </c>
      <c r="AK13" s="37" t="s">
        <v>269</v>
      </c>
      <c r="AL13" s="37" t="s">
        <v>250</v>
      </c>
      <c r="AM13" s="37" t="s">
        <v>242</v>
      </c>
    </row>
    <row r="14" spans="2:39" ht="15.75" x14ac:dyDescent="0.25">
      <c r="B14" s="38">
        <v>22</v>
      </c>
      <c r="C14" s="570" t="s">
        <v>270</v>
      </c>
      <c r="D14" s="589"/>
      <c r="E14" s="51"/>
      <c r="F14" s="46"/>
      <c r="G14" s="51"/>
      <c r="H14" s="51"/>
      <c r="I14" s="51"/>
      <c r="J14" s="46"/>
      <c r="K14" s="46"/>
      <c r="L14" s="46"/>
      <c r="M14" s="46"/>
      <c r="N14" s="46"/>
      <c r="O14" s="46"/>
      <c r="P14" s="46"/>
      <c r="Q14" s="27">
        <v>0</v>
      </c>
      <c r="R14" s="27">
        <v>1</v>
      </c>
      <c r="S14" s="27">
        <v>1</v>
      </c>
      <c r="T14" s="27">
        <v>0</v>
      </c>
      <c r="U14" s="27">
        <v>1</v>
      </c>
      <c r="V14" s="27">
        <v>1</v>
      </c>
      <c r="W14" s="27">
        <v>1</v>
      </c>
      <c r="X14" s="27">
        <v>0</v>
      </c>
      <c r="Y14" s="27">
        <v>1</v>
      </c>
      <c r="Z14" s="27">
        <v>1</v>
      </c>
      <c r="AA14" s="27">
        <v>0</v>
      </c>
      <c r="AB14" s="27">
        <v>1</v>
      </c>
      <c r="AC14" s="27">
        <v>0</v>
      </c>
      <c r="AD14" s="27">
        <v>1</v>
      </c>
      <c r="AE14" s="27">
        <v>1</v>
      </c>
      <c r="AF14" s="27">
        <v>0</v>
      </c>
      <c r="AG14" s="27">
        <v>0</v>
      </c>
      <c r="AH14" s="27">
        <v>0</v>
      </c>
      <c r="AI14" s="27">
        <v>1</v>
      </c>
      <c r="AJ14" s="27">
        <v>0</v>
      </c>
      <c r="AK14" s="27">
        <v>1</v>
      </c>
      <c r="AL14" s="27">
        <v>1</v>
      </c>
      <c r="AM14" s="27">
        <v>0</v>
      </c>
    </row>
    <row r="15" spans="2:39" ht="15.75" x14ac:dyDescent="0.25">
      <c r="B15" s="40">
        <v>23</v>
      </c>
      <c r="C15" s="572" t="s">
        <v>271</v>
      </c>
      <c r="D15" s="590"/>
      <c r="E15" s="51"/>
      <c r="F15" s="46"/>
      <c r="G15" s="51"/>
      <c r="H15" s="51"/>
      <c r="I15" s="51"/>
      <c r="J15" s="46"/>
      <c r="K15" s="46"/>
      <c r="L15" s="46"/>
      <c r="M15" s="46"/>
      <c r="N15" s="46"/>
      <c r="O15" s="46"/>
      <c r="P15" s="46"/>
      <c r="Q15" s="28">
        <v>0</v>
      </c>
      <c r="R15" s="28">
        <v>0</v>
      </c>
      <c r="S15" s="28">
        <v>1</v>
      </c>
      <c r="T15" s="28">
        <v>0</v>
      </c>
      <c r="U15" s="28">
        <v>1</v>
      </c>
      <c r="V15" s="28">
        <v>1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1</v>
      </c>
      <c r="AC15" s="28">
        <v>0</v>
      </c>
      <c r="AD15" s="28">
        <v>1</v>
      </c>
      <c r="AE15" s="28">
        <v>1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1</v>
      </c>
      <c r="AL15" s="28">
        <v>0</v>
      </c>
      <c r="AM15" s="28">
        <v>0</v>
      </c>
    </row>
    <row r="16" spans="2:39" ht="15.75" x14ac:dyDescent="0.25">
      <c r="B16" s="40">
        <v>24</v>
      </c>
      <c r="C16" s="572" t="s">
        <v>272</v>
      </c>
      <c r="D16" s="590"/>
      <c r="E16" s="51"/>
      <c r="F16" s="46"/>
      <c r="G16" s="51"/>
      <c r="H16" s="51"/>
      <c r="I16" s="51"/>
      <c r="J16" s="46"/>
      <c r="K16" s="46"/>
      <c r="L16" s="46"/>
      <c r="M16" s="46"/>
      <c r="N16" s="46"/>
      <c r="O16" s="46"/>
      <c r="P16" s="46"/>
      <c r="Q16" s="28">
        <v>0</v>
      </c>
      <c r="R16" s="28">
        <v>0</v>
      </c>
      <c r="S16" s="28">
        <v>1</v>
      </c>
      <c r="T16" s="28">
        <v>0</v>
      </c>
      <c r="U16" s="28">
        <v>1</v>
      </c>
      <c r="V16" s="28">
        <v>1</v>
      </c>
      <c r="W16" s="28">
        <v>0</v>
      </c>
      <c r="X16" s="28">
        <v>0</v>
      </c>
      <c r="Y16" s="28">
        <v>1</v>
      </c>
      <c r="Z16" s="28">
        <v>0</v>
      </c>
      <c r="AA16" s="28">
        <v>0</v>
      </c>
      <c r="AB16" s="28">
        <v>1</v>
      </c>
      <c r="AC16" s="28">
        <v>0</v>
      </c>
      <c r="AD16" s="28">
        <v>1</v>
      </c>
      <c r="AE16" s="28">
        <v>1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1</v>
      </c>
      <c r="AL16" s="28">
        <v>0</v>
      </c>
      <c r="AM16" s="28">
        <v>0</v>
      </c>
    </row>
    <row r="17" spans="2:39" ht="15.75" x14ac:dyDescent="0.25">
      <c r="B17" s="40">
        <v>25</v>
      </c>
      <c r="C17" s="572" t="s">
        <v>273</v>
      </c>
      <c r="D17" s="590"/>
      <c r="E17" s="51"/>
      <c r="F17" s="46"/>
      <c r="G17" s="51"/>
      <c r="H17" s="51"/>
      <c r="I17" s="51"/>
      <c r="J17" s="46"/>
      <c r="K17" s="46"/>
      <c r="L17" s="46"/>
      <c r="M17" s="46"/>
      <c r="N17" s="46"/>
      <c r="O17" s="46"/>
      <c r="P17" s="46"/>
      <c r="Q17" s="28">
        <v>0</v>
      </c>
      <c r="R17" s="28">
        <v>1</v>
      </c>
      <c r="S17" s="28">
        <v>1</v>
      </c>
      <c r="T17" s="28">
        <v>0</v>
      </c>
      <c r="U17" s="28">
        <v>1</v>
      </c>
      <c r="V17" s="28">
        <v>0</v>
      </c>
      <c r="W17" s="28">
        <v>0</v>
      </c>
      <c r="X17" s="28">
        <v>0</v>
      </c>
      <c r="Y17" s="28">
        <v>1</v>
      </c>
      <c r="Z17" s="28">
        <v>0</v>
      </c>
      <c r="AA17" s="28">
        <v>0</v>
      </c>
      <c r="AB17" s="28">
        <v>1</v>
      </c>
      <c r="AC17" s="28">
        <v>0</v>
      </c>
      <c r="AD17" s="28">
        <v>1</v>
      </c>
      <c r="AE17" s="28">
        <v>1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</row>
    <row r="18" spans="2:39" ht="16.5" thickBot="1" x14ac:dyDescent="0.3">
      <c r="B18" s="41">
        <v>26</v>
      </c>
      <c r="C18" s="577" t="s">
        <v>274</v>
      </c>
      <c r="D18" s="591"/>
      <c r="E18" s="51"/>
      <c r="F18" s="46"/>
      <c r="G18" s="51"/>
      <c r="H18" s="51"/>
      <c r="I18" s="51"/>
      <c r="J18" s="46"/>
      <c r="K18" s="46"/>
      <c r="L18" s="46"/>
      <c r="M18" s="46"/>
      <c r="N18" s="46"/>
      <c r="O18" s="46"/>
      <c r="P18" s="46"/>
      <c r="Q18" s="29">
        <v>0</v>
      </c>
      <c r="R18" s="29">
        <v>0</v>
      </c>
      <c r="S18" s="29" t="s">
        <v>152</v>
      </c>
      <c r="T18" s="29">
        <v>0</v>
      </c>
      <c r="U18" s="29">
        <v>0</v>
      </c>
      <c r="V18" s="78">
        <v>0</v>
      </c>
      <c r="W18" s="78">
        <v>0</v>
      </c>
      <c r="X18" s="78">
        <v>0</v>
      </c>
      <c r="Y18" s="29">
        <v>0</v>
      </c>
      <c r="Z18" s="29">
        <v>0</v>
      </c>
      <c r="AA18" s="78">
        <v>0.5</v>
      </c>
      <c r="AB18" s="78" t="s">
        <v>152</v>
      </c>
      <c r="AC18" s="29">
        <v>0</v>
      </c>
      <c r="AD18" s="29">
        <v>0.5</v>
      </c>
      <c r="AE18" s="29">
        <v>0.5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78">
        <v>0</v>
      </c>
      <c r="AM18" s="29">
        <v>0</v>
      </c>
    </row>
    <row r="19" spans="2:39" ht="16.5" thickBot="1" x14ac:dyDescent="0.3">
      <c r="B19" s="534" t="s">
        <v>218</v>
      </c>
      <c r="C19" s="534"/>
      <c r="D19" s="534"/>
      <c r="E19" s="50"/>
      <c r="F19" s="63"/>
      <c r="G19" s="50"/>
      <c r="H19" s="50"/>
      <c r="I19" s="50"/>
      <c r="J19" s="63"/>
      <c r="K19" s="63"/>
      <c r="L19" s="63"/>
      <c r="M19" s="63"/>
      <c r="N19" s="63"/>
      <c r="O19" s="63"/>
      <c r="P19" s="63"/>
      <c r="Q19" s="2">
        <f t="shared" ref="Q19:AM19" si="22">SUM(Q14:Q18)</f>
        <v>0</v>
      </c>
      <c r="R19" s="2">
        <f t="shared" si="22"/>
        <v>2</v>
      </c>
      <c r="S19" s="2">
        <f t="shared" ref="S19" si="23">SUM(S14:S18)</f>
        <v>4</v>
      </c>
      <c r="T19" s="2">
        <f t="shared" si="22"/>
        <v>0</v>
      </c>
      <c r="U19" s="2">
        <f t="shared" si="22"/>
        <v>4</v>
      </c>
      <c r="V19" s="2">
        <f>SUM(V14:V18)</f>
        <v>3</v>
      </c>
      <c r="W19" s="2">
        <f>SUM(W14:W18)</f>
        <v>1</v>
      </c>
      <c r="X19" s="2">
        <f>SUM(X14:X18)</f>
        <v>0</v>
      </c>
      <c r="Y19" s="2">
        <f t="shared" ref="Y19" si="24">SUM(Y14:Y18)</f>
        <v>3</v>
      </c>
      <c r="Z19" s="2">
        <f t="shared" si="22"/>
        <v>1</v>
      </c>
      <c r="AA19" s="2">
        <f t="shared" ref="AA19:AB19" si="25">SUM(AA14:AA18)</f>
        <v>0.5</v>
      </c>
      <c r="AB19" s="2">
        <f t="shared" si="25"/>
        <v>4</v>
      </c>
      <c r="AC19" s="2">
        <f t="shared" si="22"/>
        <v>0</v>
      </c>
      <c r="AD19" s="2">
        <f t="shared" si="22"/>
        <v>4.5</v>
      </c>
      <c r="AE19" s="2">
        <f t="shared" si="22"/>
        <v>4.5</v>
      </c>
      <c r="AF19" s="2">
        <f t="shared" si="22"/>
        <v>0</v>
      </c>
      <c r="AG19" s="2">
        <f t="shared" ref="AG19" si="26">SUM(AG14:AG18)</f>
        <v>0</v>
      </c>
      <c r="AH19" s="2">
        <f t="shared" si="22"/>
        <v>0</v>
      </c>
      <c r="AI19" s="2">
        <f t="shared" ref="AI19" si="27">SUM(AI14:AI18)</f>
        <v>1</v>
      </c>
      <c r="AJ19" s="2">
        <f t="shared" ref="AJ19:AK19" si="28">SUM(AJ14:AJ18)</f>
        <v>0</v>
      </c>
      <c r="AK19" s="2">
        <f t="shared" si="28"/>
        <v>3</v>
      </c>
      <c r="AL19" s="2">
        <f t="shared" ref="AL19" si="29">SUM(AL14:AL18)</f>
        <v>1</v>
      </c>
      <c r="AM19" s="2">
        <f t="shared" si="22"/>
        <v>0</v>
      </c>
    </row>
    <row r="20" spans="2:39" ht="16.5" thickBot="1" x14ac:dyDescent="0.3">
      <c r="B20" s="534" t="s">
        <v>219</v>
      </c>
      <c r="C20" s="534"/>
      <c r="D20" s="534"/>
      <c r="E20" s="52"/>
      <c r="F20" s="47"/>
      <c r="G20" s="52"/>
      <c r="H20" s="52"/>
      <c r="I20" s="52"/>
      <c r="J20" s="47"/>
      <c r="K20" s="47"/>
      <c r="L20" s="47"/>
      <c r="M20" s="47"/>
      <c r="N20" s="47"/>
      <c r="O20" s="47"/>
      <c r="P20" s="47"/>
      <c r="Q20" s="45">
        <f t="shared" ref="Q20" si="30">AVERAGE(Q14:Q18)</f>
        <v>0</v>
      </c>
      <c r="R20" s="45">
        <f t="shared" ref="R20:AM20" si="31">AVERAGE(R14:R18)</f>
        <v>0.4</v>
      </c>
      <c r="S20" s="45">
        <f t="shared" ref="S20" si="32">AVERAGE(S14:S18)</f>
        <v>1</v>
      </c>
      <c r="T20" s="45">
        <f t="shared" si="31"/>
        <v>0</v>
      </c>
      <c r="U20" s="45">
        <f t="shared" si="31"/>
        <v>0.8</v>
      </c>
      <c r="V20" s="103">
        <f>AVERAGE(V14:V18)</f>
        <v>0.6</v>
      </c>
      <c r="W20" s="103">
        <f>AVERAGE(W14:W18)</f>
        <v>0.2</v>
      </c>
      <c r="X20" s="103">
        <f>AVERAGE(X14:X18)</f>
        <v>0</v>
      </c>
      <c r="Y20" s="45">
        <f t="shared" ref="Y20" si="33">AVERAGE(Y14:Y18)</f>
        <v>0.6</v>
      </c>
      <c r="Z20" s="45">
        <f t="shared" si="31"/>
        <v>0.2</v>
      </c>
      <c r="AA20" s="45">
        <f t="shared" ref="AA20:AB20" si="34">AVERAGE(AA14:AA18)</f>
        <v>0.1</v>
      </c>
      <c r="AB20" s="45">
        <f t="shared" si="34"/>
        <v>1</v>
      </c>
      <c r="AC20" s="45">
        <f t="shared" ref="AC20" si="35">AVERAGE(AC14:AC18)</f>
        <v>0</v>
      </c>
      <c r="AD20" s="45">
        <f t="shared" ref="AD20:AE20" si="36">AVERAGE(AD14:AD18)</f>
        <v>0.9</v>
      </c>
      <c r="AE20" s="45">
        <f t="shared" si="36"/>
        <v>0.9</v>
      </c>
      <c r="AF20" s="45">
        <f t="shared" si="31"/>
        <v>0</v>
      </c>
      <c r="AG20" s="45">
        <f t="shared" ref="AG20" si="37">AVERAGE(AG14:AG18)</f>
        <v>0</v>
      </c>
      <c r="AH20" s="45">
        <f t="shared" si="31"/>
        <v>0</v>
      </c>
      <c r="AI20" s="45">
        <f t="shared" ref="AI20" si="38">AVERAGE(AI14:AI18)</f>
        <v>0.2</v>
      </c>
      <c r="AJ20" s="45">
        <f t="shared" ref="AJ20:AK20" si="39">AVERAGE(AJ14:AJ18)</f>
        <v>0</v>
      </c>
      <c r="AK20" s="45">
        <f t="shared" si="39"/>
        <v>0.6</v>
      </c>
      <c r="AL20" s="45">
        <f t="shared" ref="AL20" si="40">AVERAGE(AL14:AL18)</f>
        <v>0.2</v>
      </c>
      <c r="AM20" s="45">
        <f t="shared" si="31"/>
        <v>0</v>
      </c>
    </row>
    <row r="21" spans="2:39" ht="15.75" thickBot="1" x14ac:dyDescent="0.3">
      <c r="G21"/>
      <c r="H21"/>
      <c r="I21"/>
    </row>
    <row r="22" spans="2:39" ht="32.25" thickBot="1" x14ac:dyDescent="0.3">
      <c r="B22" s="583" t="s">
        <v>275</v>
      </c>
      <c r="C22" s="584"/>
      <c r="D22" s="585"/>
      <c r="E22" s="50"/>
      <c r="F22" s="64"/>
      <c r="G22" s="50"/>
      <c r="H22" s="50"/>
      <c r="I22" s="50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37" t="s">
        <v>247</v>
      </c>
      <c r="Z22" s="37" t="s">
        <v>276</v>
      </c>
      <c r="AA22" s="37" t="s">
        <v>277</v>
      </c>
      <c r="AB22" s="37" t="s">
        <v>250</v>
      </c>
      <c r="AC22" s="37" t="s">
        <v>278</v>
      </c>
      <c r="AD22" s="37" t="s">
        <v>279</v>
      </c>
      <c r="AE22" s="37" t="s">
        <v>279</v>
      </c>
      <c r="AF22" s="37" t="s">
        <v>242</v>
      </c>
      <c r="AG22" s="37" t="s">
        <v>248</v>
      </c>
      <c r="AH22" s="37" t="s">
        <v>252</v>
      </c>
      <c r="AI22" s="37" t="s">
        <v>280</v>
      </c>
      <c r="AJ22" s="37" t="s">
        <v>281</v>
      </c>
      <c r="AK22" s="37" t="s">
        <v>282</v>
      </c>
      <c r="AL22" s="37" t="s">
        <v>283</v>
      </c>
      <c r="AM22" s="37" t="s">
        <v>284</v>
      </c>
    </row>
    <row r="23" spans="2:39" ht="15.75" x14ac:dyDescent="0.25">
      <c r="B23" s="38">
        <v>22</v>
      </c>
      <c r="C23" s="586" t="s">
        <v>285</v>
      </c>
      <c r="D23" s="587"/>
      <c r="E23" s="51"/>
      <c r="F23" s="46"/>
      <c r="G23" s="51"/>
      <c r="H23" s="51"/>
      <c r="I23" s="51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27">
        <v>1</v>
      </c>
      <c r="Z23" s="27">
        <v>0</v>
      </c>
      <c r="AA23" s="27">
        <v>0</v>
      </c>
      <c r="AB23" s="27">
        <v>1</v>
      </c>
      <c r="AC23" s="27">
        <v>0</v>
      </c>
      <c r="AD23" s="27">
        <v>1</v>
      </c>
      <c r="AE23" s="27">
        <v>1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1</v>
      </c>
      <c r="AL23" s="27">
        <v>1</v>
      </c>
      <c r="AM23" s="27">
        <v>0</v>
      </c>
    </row>
    <row r="24" spans="2:39" ht="15.75" x14ac:dyDescent="0.25">
      <c r="B24" s="40">
        <v>23</v>
      </c>
      <c r="C24" s="573" t="s">
        <v>286</v>
      </c>
      <c r="D24" s="588"/>
      <c r="E24" s="51"/>
      <c r="F24" s="46"/>
      <c r="G24" s="51"/>
      <c r="H24" s="51"/>
      <c r="I24" s="51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28">
        <v>0</v>
      </c>
      <c r="Z24" s="28">
        <v>0</v>
      </c>
      <c r="AA24" s="28">
        <v>0</v>
      </c>
      <c r="AB24" s="28">
        <v>1</v>
      </c>
      <c r="AC24" s="28">
        <v>0</v>
      </c>
      <c r="AD24" s="28">
        <v>1</v>
      </c>
      <c r="AE24" s="28">
        <v>1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1</v>
      </c>
      <c r="AL24" s="28">
        <v>0</v>
      </c>
      <c r="AM24" s="28">
        <v>0</v>
      </c>
    </row>
    <row r="25" spans="2:39" ht="15.75" x14ac:dyDescent="0.25">
      <c r="B25" s="40">
        <v>24</v>
      </c>
      <c r="C25" s="573" t="s">
        <v>287</v>
      </c>
      <c r="D25" s="588"/>
      <c r="E25" s="51"/>
      <c r="F25" s="46"/>
      <c r="G25" s="51"/>
      <c r="H25" s="51"/>
      <c r="I25" s="51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28">
        <v>1</v>
      </c>
      <c r="Z25" s="28">
        <v>0</v>
      </c>
      <c r="AA25" s="28">
        <v>0</v>
      </c>
      <c r="AB25" s="28">
        <v>1</v>
      </c>
      <c r="AC25" s="28">
        <v>0</v>
      </c>
      <c r="AD25" s="28">
        <v>1</v>
      </c>
      <c r="AE25" s="28">
        <v>1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1</v>
      </c>
      <c r="AL25" s="28">
        <v>0</v>
      </c>
      <c r="AM25" s="28">
        <v>0</v>
      </c>
    </row>
    <row r="26" spans="2:39" ht="15.75" x14ac:dyDescent="0.25">
      <c r="B26" s="40">
        <v>25</v>
      </c>
      <c r="C26" s="573" t="s">
        <v>288</v>
      </c>
      <c r="D26" s="588"/>
      <c r="E26" s="51"/>
      <c r="F26" s="46"/>
      <c r="G26" s="51"/>
      <c r="H26" s="51"/>
      <c r="I26" s="51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28">
        <v>1</v>
      </c>
      <c r="Z26" s="28">
        <v>0</v>
      </c>
      <c r="AA26" s="28">
        <v>0</v>
      </c>
      <c r="AB26" s="28">
        <v>1</v>
      </c>
      <c r="AC26" s="28">
        <v>0</v>
      </c>
      <c r="AD26" s="28">
        <v>1</v>
      </c>
      <c r="AE26" s="28">
        <v>1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</row>
    <row r="27" spans="2:39" ht="16.5" thickBot="1" x14ac:dyDescent="0.3">
      <c r="B27" s="41">
        <v>26</v>
      </c>
      <c r="C27" s="592" t="s">
        <v>289</v>
      </c>
      <c r="D27" s="593"/>
      <c r="E27" s="51"/>
      <c r="F27" s="46"/>
      <c r="G27" s="51"/>
      <c r="H27" s="51"/>
      <c r="I27" s="51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29">
        <v>0</v>
      </c>
      <c r="Z27" s="29">
        <v>0</v>
      </c>
      <c r="AA27" s="78">
        <v>0</v>
      </c>
      <c r="AB27" s="78">
        <v>0.5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78">
        <v>0</v>
      </c>
      <c r="AM27" s="29">
        <v>0</v>
      </c>
    </row>
    <row r="28" spans="2:39" ht="16.5" thickBot="1" x14ac:dyDescent="0.3">
      <c r="B28" s="579" t="s">
        <v>218</v>
      </c>
      <c r="C28" s="594"/>
      <c r="D28" s="540"/>
      <c r="E28" s="50"/>
      <c r="F28" s="63"/>
      <c r="G28" s="50"/>
      <c r="H28" s="50"/>
      <c r="I28" s="50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2">
        <f t="shared" ref="Y28" si="41">SUM(Y23:Y27)</f>
        <v>3</v>
      </c>
      <c r="Z28" s="12">
        <f t="shared" ref="Z28:AG28" si="42">SUM(Z23:Z27)</f>
        <v>0</v>
      </c>
      <c r="AA28" s="12">
        <f t="shared" ref="AA28:AB28" si="43">SUM(AA23:AA27)</f>
        <v>0</v>
      </c>
      <c r="AB28" s="12">
        <f t="shared" si="43"/>
        <v>4.5</v>
      </c>
      <c r="AC28" s="12">
        <f t="shared" si="42"/>
        <v>0</v>
      </c>
      <c r="AD28" s="12">
        <f t="shared" si="42"/>
        <v>4</v>
      </c>
      <c r="AE28" s="12">
        <f t="shared" si="42"/>
        <v>4</v>
      </c>
      <c r="AF28" s="12">
        <f t="shared" si="42"/>
        <v>0</v>
      </c>
      <c r="AG28" s="12">
        <f t="shared" si="42"/>
        <v>0</v>
      </c>
      <c r="AH28" s="12">
        <f t="shared" ref="AH28:AM28" si="44">SUM(AH23:AH27)</f>
        <v>0</v>
      </c>
      <c r="AI28" s="12">
        <f t="shared" si="44"/>
        <v>0</v>
      </c>
      <c r="AJ28" s="12">
        <f t="shared" ref="AJ28:AK28" si="45">SUM(AJ23:AJ27)</f>
        <v>0</v>
      </c>
      <c r="AK28" s="12">
        <f t="shared" si="45"/>
        <v>3</v>
      </c>
      <c r="AL28" s="12">
        <f t="shared" ref="AL28" si="46">SUM(AL23:AL27)</f>
        <v>1</v>
      </c>
      <c r="AM28" s="12">
        <f t="shared" si="44"/>
        <v>0</v>
      </c>
    </row>
    <row r="29" spans="2:39" ht="16.5" thickBot="1" x14ac:dyDescent="0.3">
      <c r="B29" s="579" t="s">
        <v>219</v>
      </c>
      <c r="C29" s="594"/>
      <c r="D29" s="540"/>
      <c r="E29" s="52"/>
      <c r="F29" s="47"/>
      <c r="G29" s="52"/>
      <c r="H29" s="52"/>
      <c r="I29" s="52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4">
        <f t="shared" ref="Y29" si="47">AVERAGE(Y23:Y27)</f>
        <v>0.6</v>
      </c>
      <c r="Z29" s="44">
        <f t="shared" ref="Z29:AG29" si="48">AVERAGE(Z23:Z27)</f>
        <v>0</v>
      </c>
      <c r="AA29" s="44">
        <f t="shared" ref="AA29:AB29" si="49">AVERAGE(AA23:AA27)</f>
        <v>0</v>
      </c>
      <c r="AB29" s="44">
        <f t="shared" si="49"/>
        <v>0.9</v>
      </c>
      <c r="AC29" s="44">
        <f t="shared" si="48"/>
        <v>0</v>
      </c>
      <c r="AD29" s="44">
        <f t="shared" si="48"/>
        <v>0.8</v>
      </c>
      <c r="AE29" s="44">
        <f t="shared" si="48"/>
        <v>0.8</v>
      </c>
      <c r="AF29" s="44">
        <f t="shared" si="48"/>
        <v>0</v>
      </c>
      <c r="AG29" s="44">
        <f t="shared" si="48"/>
        <v>0</v>
      </c>
      <c r="AH29" s="44">
        <f t="shared" ref="AH29:AM29" si="50">AVERAGE(AH23:AH27)</f>
        <v>0</v>
      </c>
      <c r="AI29" s="44">
        <f t="shared" si="50"/>
        <v>0</v>
      </c>
      <c r="AJ29" s="44">
        <f t="shared" ref="AJ29:AK29" si="51">AVERAGE(AJ23:AJ27)</f>
        <v>0</v>
      </c>
      <c r="AK29" s="44">
        <f t="shared" si="51"/>
        <v>0.6</v>
      </c>
      <c r="AL29" s="44">
        <f t="shared" ref="AL29" si="52">AVERAGE(AL23:AL27)</f>
        <v>0.2</v>
      </c>
      <c r="AM29" s="44">
        <f t="shared" si="50"/>
        <v>0</v>
      </c>
    </row>
    <row r="30" spans="2:39" ht="15.75" thickBot="1" x14ac:dyDescent="0.3"/>
    <row r="31" spans="2:39" ht="32.25" thickBot="1" x14ac:dyDescent="0.3">
      <c r="B31" s="574" t="s">
        <v>290</v>
      </c>
      <c r="C31" s="575"/>
      <c r="D31" s="576"/>
      <c r="E31" s="50"/>
      <c r="F31" s="64"/>
      <c r="G31" s="50"/>
      <c r="H31" s="50"/>
      <c r="I31" s="50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37" t="s">
        <v>291</v>
      </c>
      <c r="AB31" s="37" t="s">
        <v>252</v>
      </c>
      <c r="AC31" s="37" t="s">
        <v>292</v>
      </c>
      <c r="AD31" s="37" t="s">
        <v>253</v>
      </c>
      <c r="AE31" s="37" t="s">
        <v>253</v>
      </c>
      <c r="AF31" s="37" t="s">
        <v>293</v>
      </c>
      <c r="AG31" s="37" t="s">
        <v>243</v>
      </c>
      <c r="AH31" s="37" t="s">
        <v>278</v>
      </c>
      <c r="AI31" s="37" t="s">
        <v>281</v>
      </c>
      <c r="AJ31" s="37" t="s">
        <v>248</v>
      </c>
      <c r="AK31" s="37" t="s">
        <v>251</v>
      </c>
      <c r="AL31" s="37" t="s">
        <v>294</v>
      </c>
      <c r="AM31" s="37" t="s">
        <v>248</v>
      </c>
    </row>
    <row r="32" spans="2:39" ht="15.75" x14ac:dyDescent="0.25">
      <c r="B32" s="38">
        <v>22</v>
      </c>
      <c r="C32" s="570" t="s">
        <v>295</v>
      </c>
      <c r="D32" s="589"/>
      <c r="E32" s="51"/>
      <c r="F32" s="46"/>
      <c r="G32" s="51"/>
      <c r="H32" s="51"/>
      <c r="I32" s="51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27">
        <v>0</v>
      </c>
      <c r="AB32" s="27">
        <v>1</v>
      </c>
      <c r="AC32" s="27">
        <v>0</v>
      </c>
      <c r="AD32" s="27">
        <v>1</v>
      </c>
      <c r="AE32" s="27">
        <v>1</v>
      </c>
      <c r="AF32" s="39">
        <v>0</v>
      </c>
      <c r="AG32" s="39">
        <v>0</v>
      </c>
      <c r="AH32" s="39">
        <v>0</v>
      </c>
      <c r="AI32" s="39">
        <v>0</v>
      </c>
      <c r="AJ32" s="39">
        <v>0</v>
      </c>
      <c r="AK32" s="27">
        <v>0</v>
      </c>
      <c r="AL32" s="27">
        <v>0</v>
      </c>
      <c r="AM32" s="27">
        <v>0</v>
      </c>
    </row>
    <row r="33" spans="2:39" ht="15.75" x14ac:dyDescent="0.25">
      <c r="B33" s="40">
        <v>23</v>
      </c>
      <c r="C33" s="572" t="s">
        <v>296</v>
      </c>
      <c r="D33" s="590"/>
      <c r="E33" s="51"/>
      <c r="F33" s="46"/>
      <c r="G33" s="51"/>
      <c r="H33" s="51"/>
      <c r="I33" s="51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28">
        <v>0</v>
      </c>
      <c r="AB33" s="28">
        <v>1</v>
      </c>
      <c r="AC33" s="28">
        <v>0</v>
      </c>
      <c r="AD33" s="28">
        <v>1</v>
      </c>
      <c r="AE33" s="28">
        <v>1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28">
        <v>0</v>
      </c>
      <c r="AL33" s="28">
        <v>0</v>
      </c>
      <c r="AM33" s="28">
        <v>0</v>
      </c>
    </row>
    <row r="34" spans="2:39" ht="15.75" x14ac:dyDescent="0.25">
      <c r="B34" s="40">
        <v>24</v>
      </c>
      <c r="C34" s="572" t="s">
        <v>297</v>
      </c>
      <c r="D34" s="590"/>
      <c r="E34" s="51"/>
      <c r="F34" s="46"/>
      <c r="G34" s="51"/>
      <c r="H34" s="51"/>
      <c r="I34" s="51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28">
        <v>0</v>
      </c>
      <c r="AB34" s="28">
        <v>1</v>
      </c>
      <c r="AC34" s="28">
        <v>0</v>
      </c>
      <c r="AD34" s="28">
        <v>1</v>
      </c>
      <c r="AE34" s="28">
        <v>1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28">
        <v>0</v>
      </c>
      <c r="AL34" s="28">
        <v>0</v>
      </c>
      <c r="AM34" s="28">
        <v>0</v>
      </c>
    </row>
    <row r="35" spans="2:39" ht="15.75" x14ac:dyDescent="0.25">
      <c r="B35" s="40">
        <v>25</v>
      </c>
      <c r="C35" s="572" t="s">
        <v>298</v>
      </c>
      <c r="D35" s="590"/>
      <c r="E35" s="51"/>
      <c r="F35" s="46"/>
      <c r="G35" s="51"/>
      <c r="H35" s="51"/>
      <c r="I35" s="51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28">
        <v>0</v>
      </c>
      <c r="AB35" s="28">
        <v>1</v>
      </c>
      <c r="AC35" s="28">
        <v>0</v>
      </c>
      <c r="AD35" s="28">
        <v>1</v>
      </c>
      <c r="AE35" s="28">
        <v>1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28">
        <v>0</v>
      </c>
      <c r="AL35" s="28">
        <v>0</v>
      </c>
      <c r="AM35" s="28">
        <v>0</v>
      </c>
    </row>
    <row r="36" spans="2:39" ht="16.5" thickBot="1" x14ac:dyDescent="0.3">
      <c r="B36" s="41">
        <v>26</v>
      </c>
      <c r="C36" s="577" t="s">
        <v>299</v>
      </c>
      <c r="D36" s="591"/>
      <c r="E36" s="51"/>
      <c r="F36" s="46"/>
      <c r="G36" s="51"/>
      <c r="H36" s="51"/>
      <c r="I36" s="51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29">
        <v>0</v>
      </c>
      <c r="AB36" s="78" t="s">
        <v>152</v>
      </c>
      <c r="AC36" s="29">
        <v>0</v>
      </c>
      <c r="AD36" s="29">
        <v>0</v>
      </c>
      <c r="AE36" s="29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29">
        <v>0.5</v>
      </c>
      <c r="AL36" s="78">
        <v>0</v>
      </c>
      <c r="AM36" s="29">
        <v>0</v>
      </c>
    </row>
    <row r="37" spans="2:39" ht="16.5" thickBot="1" x14ac:dyDescent="0.3">
      <c r="B37" s="534" t="s">
        <v>218</v>
      </c>
      <c r="C37" s="534"/>
      <c r="D37" s="534"/>
      <c r="E37" s="50"/>
      <c r="F37" s="63"/>
      <c r="G37" s="50"/>
      <c r="H37" s="50"/>
      <c r="I37" s="50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12">
        <f t="shared" ref="AA37:AB37" si="53">SUM(AA32:AA36)</f>
        <v>0</v>
      </c>
      <c r="AB37" s="12">
        <f t="shared" si="53"/>
        <v>4</v>
      </c>
      <c r="AC37" s="12">
        <f t="shared" ref="AC37:AI37" si="54">SUM(AC32:AC36)</f>
        <v>0</v>
      </c>
      <c r="AD37" s="12">
        <f t="shared" si="54"/>
        <v>4</v>
      </c>
      <c r="AE37" s="12">
        <f t="shared" si="54"/>
        <v>4</v>
      </c>
      <c r="AF37" s="12">
        <f t="shared" si="54"/>
        <v>0</v>
      </c>
      <c r="AG37" s="12">
        <f t="shared" ref="AG37" si="55">SUM(AG32:AG36)</f>
        <v>0</v>
      </c>
      <c r="AH37" s="12">
        <f t="shared" si="54"/>
        <v>0</v>
      </c>
      <c r="AI37" s="12">
        <f t="shared" si="54"/>
        <v>0</v>
      </c>
      <c r="AJ37" s="12">
        <f t="shared" ref="AJ37:AK37" si="56">SUM(AJ32:AJ36)</f>
        <v>0</v>
      </c>
      <c r="AK37" s="12">
        <f t="shared" si="56"/>
        <v>0.5</v>
      </c>
      <c r="AL37" s="12">
        <f t="shared" ref="AL37" si="57">SUM(AL32:AL36)</f>
        <v>0</v>
      </c>
      <c r="AM37" s="12">
        <f t="shared" ref="AM37" si="58">SUM(AM32:AM36)</f>
        <v>0</v>
      </c>
    </row>
    <row r="38" spans="2:39" ht="16.5" thickBot="1" x14ac:dyDescent="0.3">
      <c r="B38" s="534" t="s">
        <v>219</v>
      </c>
      <c r="C38" s="534"/>
      <c r="D38" s="534"/>
      <c r="E38" s="52"/>
      <c r="F38" s="47"/>
      <c r="G38" s="52"/>
      <c r="H38" s="52"/>
      <c r="I38" s="52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4">
        <f t="shared" ref="AA38:AB38" si="59">AVERAGE(AA32:AA36)</f>
        <v>0</v>
      </c>
      <c r="AB38" s="44">
        <f t="shared" si="59"/>
        <v>1</v>
      </c>
      <c r="AC38" s="44">
        <f t="shared" ref="AC38:AI38" si="60">AVERAGE(AC32:AC36)</f>
        <v>0</v>
      </c>
      <c r="AD38" s="44">
        <f t="shared" si="60"/>
        <v>0.8</v>
      </c>
      <c r="AE38" s="44">
        <f t="shared" si="60"/>
        <v>0.8</v>
      </c>
      <c r="AF38" s="44">
        <f t="shared" si="60"/>
        <v>0</v>
      </c>
      <c r="AG38" s="44">
        <f t="shared" ref="AG38" si="61">AVERAGE(AG32:AG36)</f>
        <v>0</v>
      </c>
      <c r="AH38" s="44">
        <f t="shared" si="60"/>
        <v>0</v>
      </c>
      <c r="AI38" s="44">
        <f t="shared" si="60"/>
        <v>0</v>
      </c>
      <c r="AJ38" s="44">
        <f t="shared" ref="AJ38:AK38" si="62">AVERAGE(AJ32:AJ36)</f>
        <v>0</v>
      </c>
      <c r="AK38" s="44">
        <f t="shared" si="62"/>
        <v>0.1</v>
      </c>
      <c r="AL38" s="44">
        <f t="shared" ref="AL38" si="63">AVERAGE(AL32:AL36)</f>
        <v>0</v>
      </c>
      <c r="AM38" s="44">
        <f t="shared" ref="AM38" si="64">AVERAGE(AM32:AM36)</f>
        <v>0</v>
      </c>
    </row>
    <row r="39" spans="2:39" ht="15.75" thickBot="1" x14ac:dyDescent="0.3"/>
    <row r="40" spans="2:39" ht="32.25" thickBot="1" x14ac:dyDescent="0.3">
      <c r="B40" s="574" t="s">
        <v>300</v>
      </c>
      <c r="C40" s="575"/>
      <c r="D40" s="576"/>
      <c r="E40" s="50"/>
      <c r="F40" s="64"/>
      <c r="G40" s="50"/>
      <c r="H40" s="50"/>
      <c r="I40" s="50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37" t="s">
        <v>294</v>
      </c>
      <c r="AD40" s="37" t="s">
        <v>248</v>
      </c>
      <c r="AE40" s="37" t="s">
        <v>248</v>
      </c>
      <c r="AF40" s="37" t="s">
        <v>301</v>
      </c>
      <c r="AG40" s="37" t="s">
        <v>247</v>
      </c>
      <c r="AH40" s="37" t="s">
        <v>276</v>
      </c>
      <c r="AI40" s="37" t="s">
        <v>248</v>
      </c>
      <c r="AJ40" s="37" t="s">
        <v>244</v>
      </c>
      <c r="AK40" s="37" t="s">
        <v>268</v>
      </c>
      <c r="AL40" s="37" t="s">
        <v>302</v>
      </c>
      <c r="AM40" s="37" t="s">
        <v>269</v>
      </c>
    </row>
    <row r="41" spans="2:39" ht="15.75" x14ac:dyDescent="0.25">
      <c r="B41" s="38">
        <v>22</v>
      </c>
      <c r="C41" s="570" t="s">
        <v>303</v>
      </c>
      <c r="D41" s="589"/>
      <c r="E41" s="51"/>
      <c r="F41" s="46"/>
      <c r="G41" s="51"/>
      <c r="H41" s="51"/>
      <c r="I41" s="51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27">
        <v>0</v>
      </c>
      <c r="AD41" s="27">
        <v>1</v>
      </c>
      <c r="AE41" s="27">
        <v>1</v>
      </c>
      <c r="AF41" s="24">
        <v>0</v>
      </c>
      <c r="AG41" s="24">
        <v>0</v>
      </c>
      <c r="AH41" s="24">
        <v>0</v>
      </c>
      <c r="AI41" s="39">
        <v>0</v>
      </c>
      <c r="AJ41" s="24">
        <v>0</v>
      </c>
      <c r="AK41" s="24">
        <v>0</v>
      </c>
      <c r="AL41" s="27">
        <v>1</v>
      </c>
      <c r="AM41" s="24">
        <v>0</v>
      </c>
    </row>
    <row r="42" spans="2:39" ht="15.75" x14ac:dyDescent="0.25">
      <c r="B42" s="40">
        <v>23</v>
      </c>
      <c r="C42" s="572" t="s">
        <v>304</v>
      </c>
      <c r="D42" s="590"/>
      <c r="E42" s="51"/>
      <c r="F42" s="46"/>
      <c r="G42" s="51"/>
      <c r="H42" s="51"/>
      <c r="I42" s="51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28">
        <v>0</v>
      </c>
      <c r="AD42" s="28">
        <v>1</v>
      </c>
      <c r="AE42" s="28">
        <v>1</v>
      </c>
      <c r="AF42" s="25">
        <v>0</v>
      </c>
      <c r="AG42" s="25">
        <v>0</v>
      </c>
      <c r="AH42" s="25">
        <v>0</v>
      </c>
      <c r="AI42" s="9">
        <v>0</v>
      </c>
      <c r="AJ42" s="25">
        <v>0</v>
      </c>
      <c r="AK42" s="25">
        <v>0</v>
      </c>
      <c r="AL42" s="28">
        <v>0</v>
      </c>
      <c r="AM42" s="25">
        <v>0</v>
      </c>
    </row>
    <row r="43" spans="2:39" ht="15.75" x14ac:dyDescent="0.25">
      <c r="B43" s="40">
        <v>24</v>
      </c>
      <c r="C43" s="572" t="s">
        <v>305</v>
      </c>
      <c r="D43" s="590"/>
      <c r="E43" s="51"/>
      <c r="F43" s="46"/>
      <c r="G43" s="51"/>
      <c r="H43" s="51"/>
      <c r="I43" s="51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28">
        <v>0</v>
      </c>
      <c r="AD43" s="28">
        <v>1</v>
      </c>
      <c r="AE43" s="28">
        <v>1</v>
      </c>
      <c r="AF43" s="25">
        <v>0</v>
      </c>
      <c r="AG43" s="25">
        <v>0</v>
      </c>
      <c r="AH43" s="25">
        <v>0</v>
      </c>
      <c r="AI43" s="9">
        <v>0</v>
      </c>
      <c r="AJ43" s="25">
        <v>0</v>
      </c>
      <c r="AK43" s="25">
        <v>0</v>
      </c>
      <c r="AL43" s="28">
        <v>0</v>
      </c>
      <c r="AM43" s="25">
        <v>0</v>
      </c>
    </row>
    <row r="44" spans="2:39" ht="15.75" x14ac:dyDescent="0.25">
      <c r="B44" s="40">
        <v>25</v>
      </c>
      <c r="C44" s="572" t="s">
        <v>306</v>
      </c>
      <c r="D44" s="590"/>
      <c r="E44" s="51"/>
      <c r="F44" s="46"/>
      <c r="G44" s="51"/>
      <c r="H44" s="51"/>
      <c r="I44" s="51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28">
        <v>0</v>
      </c>
      <c r="AD44" s="28">
        <v>1</v>
      </c>
      <c r="AE44" s="28">
        <v>1</v>
      </c>
      <c r="AF44" s="25">
        <v>0</v>
      </c>
      <c r="AG44" s="25">
        <v>0</v>
      </c>
      <c r="AH44" s="25">
        <v>0</v>
      </c>
      <c r="AI44" s="9">
        <v>0</v>
      </c>
      <c r="AJ44" s="25">
        <v>0</v>
      </c>
      <c r="AK44" s="25">
        <v>0</v>
      </c>
      <c r="AL44" s="28">
        <v>0</v>
      </c>
      <c r="AM44" s="25">
        <v>0</v>
      </c>
    </row>
    <row r="45" spans="2:39" ht="16.5" thickBot="1" x14ac:dyDescent="0.3">
      <c r="B45" s="41">
        <v>26</v>
      </c>
      <c r="C45" s="577" t="s">
        <v>307</v>
      </c>
      <c r="D45" s="591"/>
      <c r="E45" s="51"/>
      <c r="F45" s="46"/>
      <c r="G45" s="51"/>
      <c r="H45" s="51"/>
      <c r="I45" s="51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29">
        <v>0</v>
      </c>
      <c r="AD45" s="29">
        <v>0</v>
      </c>
      <c r="AE45" s="29">
        <v>0</v>
      </c>
      <c r="AF45" s="43">
        <v>0</v>
      </c>
      <c r="AG45" s="43">
        <v>0</v>
      </c>
      <c r="AH45" s="43">
        <v>0</v>
      </c>
      <c r="AI45" s="42">
        <v>0</v>
      </c>
      <c r="AJ45" s="43">
        <v>0</v>
      </c>
      <c r="AK45" s="43">
        <v>0</v>
      </c>
      <c r="AL45" s="78">
        <v>0</v>
      </c>
      <c r="AM45" s="43">
        <v>0</v>
      </c>
    </row>
    <row r="46" spans="2:39" ht="16.5" thickBot="1" x14ac:dyDescent="0.3">
      <c r="B46" s="534" t="s">
        <v>218</v>
      </c>
      <c r="C46" s="534"/>
      <c r="D46" s="534"/>
      <c r="E46" s="50"/>
      <c r="F46" s="63"/>
      <c r="G46" s="50"/>
      <c r="H46" s="50"/>
      <c r="I46" s="50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12">
        <f t="shared" ref="AC46:AM46" si="65">SUM(AC41:AC45)</f>
        <v>0</v>
      </c>
      <c r="AD46" s="12">
        <f t="shared" si="65"/>
        <v>4</v>
      </c>
      <c r="AE46" s="12">
        <f t="shared" si="65"/>
        <v>4</v>
      </c>
      <c r="AF46" s="12">
        <f t="shared" si="65"/>
        <v>0</v>
      </c>
      <c r="AG46" s="12">
        <f t="shared" ref="AG46" si="66">SUM(AG41:AG45)</f>
        <v>0</v>
      </c>
      <c r="AH46" s="12">
        <f t="shared" si="65"/>
        <v>0</v>
      </c>
      <c r="AI46" s="12">
        <f t="shared" si="65"/>
        <v>0</v>
      </c>
      <c r="AJ46" s="12">
        <f t="shared" ref="AJ46:AK46" si="67">SUM(AJ41:AJ45)</f>
        <v>0</v>
      </c>
      <c r="AK46" s="12">
        <f t="shared" si="67"/>
        <v>0</v>
      </c>
      <c r="AL46" s="12">
        <f t="shared" ref="AL46" si="68">SUM(AL41:AL45)</f>
        <v>1</v>
      </c>
      <c r="AM46" s="12">
        <f t="shared" si="65"/>
        <v>0</v>
      </c>
    </row>
    <row r="47" spans="2:39" ht="16.5" thickBot="1" x14ac:dyDescent="0.3">
      <c r="B47" s="534" t="s">
        <v>219</v>
      </c>
      <c r="C47" s="534"/>
      <c r="D47" s="534"/>
      <c r="E47" s="52"/>
      <c r="F47" s="47"/>
      <c r="G47" s="52"/>
      <c r="H47" s="52"/>
      <c r="I47" s="52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4">
        <f t="shared" ref="AC47:AM47" si="69">AVERAGE(AC41:AC45)</f>
        <v>0</v>
      </c>
      <c r="AD47" s="44">
        <f t="shared" si="69"/>
        <v>0.8</v>
      </c>
      <c r="AE47" s="44">
        <f t="shared" si="69"/>
        <v>0.8</v>
      </c>
      <c r="AF47" s="44">
        <f t="shared" si="69"/>
        <v>0</v>
      </c>
      <c r="AG47" s="44">
        <f t="shared" ref="AG47" si="70">AVERAGE(AG41:AG45)</f>
        <v>0</v>
      </c>
      <c r="AH47" s="44">
        <f t="shared" si="69"/>
        <v>0</v>
      </c>
      <c r="AI47" s="44">
        <f t="shared" si="69"/>
        <v>0</v>
      </c>
      <c r="AJ47" s="44">
        <f t="shared" ref="AJ47:AK47" si="71">AVERAGE(AJ41:AJ45)</f>
        <v>0</v>
      </c>
      <c r="AK47" s="44">
        <f t="shared" si="71"/>
        <v>0</v>
      </c>
      <c r="AL47" s="44">
        <f t="shared" ref="AL47" si="72">AVERAGE(AL41:AL45)</f>
        <v>0.2</v>
      </c>
      <c r="AM47" s="44">
        <f t="shared" si="69"/>
        <v>0</v>
      </c>
    </row>
    <row r="48" spans="2:39" ht="15.75" thickBot="1" x14ac:dyDescent="0.3"/>
    <row r="49" spans="2:39" ht="32.25" thickBot="1" x14ac:dyDescent="0.3">
      <c r="B49" s="574" t="s">
        <v>308</v>
      </c>
      <c r="C49" s="575"/>
      <c r="D49" s="576"/>
      <c r="E49" s="50"/>
      <c r="F49" s="64"/>
      <c r="G49" s="50"/>
      <c r="H49" s="50"/>
      <c r="I49" s="50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37" t="s">
        <v>294</v>
      </c>
      <c r="AI49" s="37" t="s">
        <v>291</v>
      </c>
      <c r="AJ49" s="37" t="s">
        <v>291</v>
      </c>
      <c r="AK49" s="37" t="s">
        <v>248</v>
      </c>
      <c r="AL49" s="37" t="s">
        <v>252</v>
      </c>
      <c r="AM49" s="37" t="s">
        <v>309</v>
      </c>
    </row>
    <row r="50" spans="2:39" ht="15.75" x14ac:dyDescent="0.25">
      <c r="B50" s="38">
        <v>22</v>
      </c>
      <c r="C50" s="570" t="s">
        <v>310</v>
      </c>
      <c r="D50" s="589"/>
      <c r="E50" s="51"/>
      <c r="F50" s="46"/>
      <c r="G50" s="51"/>
      <c r="H50" s="51"/>
      <c r="I50" s="51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24">
        <v>0</v>
      </c>
      <c r="AI50" s="24">
        <v>0</v>
      </c>
      <c r="AJ50" s="24">
        <v>0</v>
      </c>
      <c r="AK50" s="24">
        <v>0</v>
      </c>
      <c r="AL50" s="27">
        <v>1</v>
      </c>
      <c r="AM50" s="24">
        <v>0</v>
      </c>
    </row>
    <row r="51" spans="2:39" ht="15.75" x14ac:dyDescent="0.25">
      <c r="B51" s="40">
        <v>23</v>
      </c>
      <c r="C51" s="572" t="s">
        <v>311</v>
      </c>
      <c r="D51" s="590"/>
      <c r="E51" s="51"/>
      <c r="F51" s="46"/>
      <c r="G51" s="51"/>
      <c r="H51" s="51"/>
      <c r="I51" s="51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25">
        <v>0</v>
      </c>
      <c r="AI51" s="25">
        <v>0</v>
      </c>
      <c r="AJ51" s="25">
        <v>0</v>
      </c>
      <c r="AK51" s="25">
        <v>0</v>
      </c>
      <c r="AL51" s="28">
        <v>0</v>
      </c>
      <c r="AM51" s="25">
        <v>0</v>
      </c>
    </row>
    <row r="52" spans="2:39" ht="15.75" x14ac:dyDescent="0.25">
      <c r="B52" s="40">
        <v>24</v>
      </c>
      <c r="C52" s="572" t="s">
        <v>312</v>
      </c>
      <c r="D52" s="590"/>
      <c r="E52" s="51"/>
      <c r="F52" s="46"/>
      <c r="G52" s="51"/>
      <c r="H52" s="51"/>
      <c r="I52" s="51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25">
        <v>0</v>
      </c>
      <c r="AI52" s="25">
        <v>0</v>
      </c>
      <c r="AJ52" s="25">
        <v>0</v>
      </c>
      <c r="AK52" s="25">
        <v>0</v>
      </c>
      <c r="AL52" s="28">
        <v>0</v>
      </c>
      <c r="AM52" s="25">
        <v>0</v>
      </c>
    </row>
    <row r="53" spans="2:39" ht="15.75" x14ac:dyDescent="0.25">
      <c r="B53" s="40">
        <v>25</v>
      </c>
      <c r="C53" s="572" t="s">
        <v>313</v>
      </c>
      <c r="D53" s="590"/>
      <c r="E53" s="51"/>
      <c r="F53" s="46"/>
      <c r="G53" s="51"/>
      <c r="H53" s="51"/>
      <c r="I53" s="51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25">
        <v>0</v>
      </c>
      <c r="AI53" s="25">
        <v>0</v>
      </c>
      <c r="AJ53" s="25">
        <v>0</v>
      </c>
      <c r="AK53" s="25">
        <v>0</v>
      </c>
      <c r="AL53" s="28">
        <v>0</v>
      </c>
      <c r="AM53" s="25">
        <v>0</v>
      </c>
    </row>
    <row r="54" spans="2:39" ht="16.5" thickBot="1" x14ac:dyDescent="0.3">
      <c r="B54" s="41">
        <v>26</v>
      </c>
      <c r="C54" s="577" t="s">
        <v>314</v>
      </c>
      <c r="D54" s="591"/>
      <c r="E54" s="51"/>
      <c r="F54" s="46"/>
      <c r="G54" s="51"/>
      <c r="H54" s="51"/>
      <c r="I54" s="51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3">
        <v>0</v>
      </c>
      <c r="AI54" s="43">
        <v>0</v>
      </c>
      <c r="AJ54" s="43">
        <v>0</v>
      </c>
      <c r="AK54" s="43">
        <v>0</v>
      </c>
      <c r="AL54" s="78">
        <v>0</v>
      </c>
      <c r="AM54" s="43">
        <v>0</v>
      </c>
    </row>
    <row r="55" spans="2:39" ht="16.5" thickBot="1" x14ac:dyDescent="0.3">
      <c r="B55" s="534" t="s">
        <v>218</v>
      </c>
      <c r="C55" s="534"/>
      <c r="D55" s="534"/>
      <c r="E55" s="50"/>
      <c r="F55" s="63"/>
      <c r="G55" s="50"/>
      <c r="H55" s="50"/>
      <c r="I55" s="50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12">
        <f t="shared" ref="AH55:AM55" si="73">SUM(AH50:AH54)</f>
        <v>0</v>
      </c>
      <c r="AI55" s="12">
        <f t="shared" si="73"/>
        <v>0</v>
      </c>
      <c r="AJ55" s="12">
        <f t="shared" si="73"/>
        <v>0</v>
      </c>
      <c r="AK55" s="12">
        <f t="shared" si="73"/>
        <v>0</v>
      </c>
      <c r="AL55" s="12">
        <f t="shared" si="73"/>
        <v>1</v>
      </c>
      <c r="AM55" s="12">
        <f t="shared" si="73"/>
        <v>0</v>
      </c>
    </row>
    <row r="56" spans="2:39" ht="16.5" thickBot="1" x14ac:dyDescent="0.3">
      <c r="B56" s="534" t="s">
        <v>219</v>
      </c>
      <c r="C56" s="534"/>
      <c r="D56" s="534"/>
      <c r="E56" s="52"/>
      <c r="F56" s="47"/>
      <c r="G56" s="52"/>
      <c r="H56" s="52"/>
      <c r="I56" s="52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4">
        <f t="shared" ref="AH56:AM56" si="74">AVERAGE(AH50:AH54)</f>
        <v>0</v>
      </c>
      <c r="AI56" s="44">
        <f t="shared" si="74"/>
        <v>0</v>
      </c>
      <c r="AJ56" s="44">
        <f t="shared" si="74"/>
        <v>0</v>
      </c>
      <c r="AK56" s="44">
        <f t="shared" si="74"/>
        <v>0</v>
      </c>
      <c r="AL56" s="44">
        <f t="shared" si="74"/>
        <v>0.2</v>
      </c>
      <c r="AM56" s="44">
        <f t="shared" si="74"/>
        <v>0</v>
      </c>
    </row>
    <row r="57" spans="2:39" ht="15.75" thickBot="1" x14ac:dyDescent="0.3"/>
    <row r="58" spans="2:39" ht="32.25" thickBot="1" x14ac:dyDescent="0.3">
      <c r="B58" s="574" t="s">
        <v>315</v>
      </c>
      <c r="C58" s="575"/>
      <c r="D58" s="576"/>
      <c r="E58" s="50"/>
      <c r="F58" s="64"/>
      <c r="G58" s="50"/>
      <c r="H58" s="50"/>
      <c r="I58" s="50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37" t="s">
        <v>294</v>
      </c>
      <c r="AJ58" s="37" t="s">
        <v>280</v>
      </c>
      <c r="AK58" s="37" t="s">
        <v>252</v>
      </c>
      <c r="AL58" s="37" t="s">
        <v>247</v>
      </c>
      <c r="AM58" s="37" t="s">
        <v>265</v>
      </c>
    </row>
    <row r="59" spans="2:39" ht="15.75" x14ac:dyDescent="0.25">
      <c r="B59" s="38">
        <v>22</v>
      </c>
      <c r="C59" s="570" t="s">
        <v>316</v>
      </c>
      <c r="D59" s="589"/>
      <c r="E59" s="51"/>
      <c r="F59" s="46"/>
      <c r="G59" s="51"/>
      <c r="H59" s="51"/>
      <c r="I59" s="51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24">
        <v>0</v>
      </c>
      <c r="AJ59" s="24">
        <v>0</v>
      </c>
      <c r="AK59" s="24">
        <v>0</v>
      </c>
      <c r="AL59" s="27">
        <v>1</v>
      </c>
      <c r="AM59" s="24">
        <v>0</v>
      </c>
    </row>
    <row r="60" spans="2:39" ht="15.75" x14ac:dyDescent="0.25">
      <c r="B60" s="40">
        <v>23</v>
      </c>
      <c r="C60" s="572" t="s">
        <v>317</v>
      </c>
      <c r="D60" s="590"/>
      <c r="E60" s="51"/>
      <c r="F60" s="46"/>
      <c r="G60" s="51"/>
      <c r="H60" s="51"/>
      <c r="I60" s="51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25">
        <v>0</v>
      </c>
      <c r="AJ60" s="25">
        <v>0</v>
      </c>
      <c r="AK60" s="25">
        <v>0</v>
      </c>
      <c r="AL60" s="28">
        <v>0</v>
      </c>
      <c r="AM60" s="25">
        <v>0</v>
      </c>
    </row>
    <row r="61" spans="2:39" ht="15.75" x14ac:dyDescent="0.25">
      <c r="B61" s="40">
        <v>24</v>
      </c>
      <c r="C61" s="572" t="s">
        <v>318</v>
      </c>
      <c r="D61" s="590"/>
      <c r="E61" s="51"/>
      <c r="F61" s="46"/>
      <c r="G61" s="51"/>
      <c r="H61" s="51"/>
      <c r="I61" s="51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25">
        <v>0</v>
      </c>
      <c r="AJ61" s="25">
        <v>0</v>
      </c>
      <c r="AK61" s="25">
        <v>0</v>
      </c>
      <c r="AL61" s="28">
        <v>0</v>
      </c>
      <c r="AM61" s="25">
        <v>0</v>
      </c>
    </row>
    <row r="62" spans="2:39" ht="15.75" x14ac:dyDescent="0.25">
      <c r="B62" s="40">
        <v>25</v>
      </c>
      <c r="C62" s="572" t="s">
        <v>319</v>
      </c>
      <c r="D62" s="590"/>
      <c r="E62" s="51"/>
      <c r="F62" s="46"/>
      <c r="G62" s="51"/>
      <c r="H62" s="51"/>
      <c r="I62" s="51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25">
        <v>0</v>
      </c>
      <c r="AJ62" s="25">
        <v>0</v>
      </c>
      <c r="AK62" s="25">
        <v>0</v>
      </c>
      <c r="AL62" s="28">
        <v>0</v>
      </c>
      <c r="AM62" s="25">
        <v>0</v>
      </c>
    </row>
    <row r="63" spans="2:39" ht="16.5" thickBot="1" x14ac:dyDescent="0.3">
      <c r="B63" s="41">
        <v>26</v>
      </c>
      <c r="C63" s="577" t="s">
        <v>320</v>
      </c>
      <c r="D63" s="591"/>
      <c r="E63" s="51"/>
      <c r="F63" s="46"/>
      <c r="G63" s="51"/>
      <c r="H63" s="51"/>
      <c r="I63" s="51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3">
        <v>0</v>
      </c>
      <c r="AJ63" s="43">
        <v>0</v>
      </c>
      <c r="AK63" s="43">
        <v>0</v>
      </c>
      <c r="AL63" s="78">
        <v>0</v>
      </c>
      <c r="AM63" s="43">
        <v>0</v>
      </c>
    </row>
    <row r="64" spans="2:39" ht="16.5" thickBot="1" x14ac:dyDescent="0.3">
      <c r="B64" s="534" t="s">
        <v>218</v>
      </c>
      <c r="C64" s="534"/>
      <c r="D64" s="534"/>
      <c r="E64" s="50"/>
      <c r="F64" s="63"/>
      <c r="G64" s="50"/>
      <c r="H64" s="50"/>
      <c r="I64" s="50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12">
        <f>SUM(AI59:AI63)</f>
        <v>0</v>
      </c>
      <c r="AJ64" s="12">
        <f>SUM(AJ59:AJ63)</f>
        <v>0</v>
      </c>
      <c r="AK64" s="12">
        <f>SUM(AK59:AK63)</f>
        <v>0</v>
      </c>
      <c r="AL64" s="12">
        <f>SUM(AL59:AL63)</f>
        <v>1</v>
      </c>
      <c r="AM64" s="12">
        <f>SUM(AM59:AM63)</f>
        <v>0</v>
      </c>
    </row>
    <row r="65" spans="2:39" ht="16.5" thickBot="1" x14ac:dyDescent="0.3">
      <c r="B65" s="534" t="s">
        <v>219</v>
      </c>
      <c r="C65" s="534"/>
      <c r="D65" s="534"/>
      <c r="E65" s="52"/>
      <c r="F65" s="47"/>
      <c r="G65" s="52"/>
      <c r="H65" s="52"/>
      <c r="I65" s="52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4">
        <f>AVERAGE(AI59:AI63)</f>
        <v>0</v>
      </c>
      <c r="AJ65" s="44">
        <f>AVERAGE(AJ59:AJ63)</f>
        <v>0</v>
      </c>
      <c r="AK65" s="44">
        <f>AVERAGE(AK59:AK63)</f>
        <v>0</v>
      </c>
      <c r="AL65" s="44">
        <f>AVERAGE(AL59:AL63)</f>
        <v>0.2</v>
      </c>
      <c r="AM65" s="44">
        <f>AVERAGE(AM59:AM63)</f>
        <v>0</v>
      </c>
    </row>
    <row r="66" spans="2:39" ht="15.75" thickBot="1" x14ac:dyDescent="0.3"/>
    <row r="67" spans="2:39" ht="32.25" thickBot="1" x14ac:dyDescent="0.3">
      <c r="B67" s="574" t="s">
        <v>321</v>
      </c>
      <c r="C67" s="575"/>
      <c r="D67" s="576"/>
      <c r="E67" s="50"/>
      <c r="F67" s="64"/>
      <c r="G67" s="50"/>
      <c r="H67" s="50"/>
      <c r="I67" s="50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37" t="s">
        <v>294</v>
      </c>
      <c r="AK67" s="37" t="s">
        <v>294</v>
      </c>
      <c r="AL67" s="37" t="s">
        <v>322</v>
      </c>
      <c r="AM67" s="37" t="s">
        <v>251</v>
      </c>
    </row>
    <row r="68" spans="2:39" ht="15.75" x14ac:dyDescent="0.25">
      <c r="B68" s="38">
        <v>22</v>
      </c>
      <c r="C68" s="570" t="s">
        <v>323</v>
      </c>
      <c r="D68" s="589"/>
      <c r="E68" s="51"/>
      <c r="F68" s="46"/>
      <c r="G68" s="51"/>
      <c r="H68" s="51"/>
      <c r="I68" s="51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27">
        <v>0</v>
      </c>
      <c r="AK68" s="27">
        <v>0</v>
      </c>
      <c r="AL68" s="27">
        <v>0</v>
      </c>
      <c r="AM68" s="27">
        <v>0</v>
      </c>
    </row>
    <row r="69" spans="2:39" ht="15.75" x14ac:dyDescent="0.25">
      <c r="B69" s="40">
        <v>23</v>
      </c>
      <c r="C69" s="572" t="s">
        <v>324</v>
      </c>
      <c r="D69" s="590"/>
      <c r="E69" s="51"/>
      <c r="F69" s="46"/>
      <c r="G69" s="51"/>
      <c r="H69" s="51"/>
      <c r="I69" s="51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28">
        <v>0</v>
      </c>
      <c r="AK69" s="28">
        <v>0</v>
      </c>
      <c r="AL69" s="28">
        <v>0</v>
      </c>
      <c r="AM69" s="28">
        <v>0</v>
      </c>
    </row>
    <row r="70" spans="2:39" ht="15.75" x14ac:dyDescent="0.25">
      <c r="B70" s="40">
        <v>24</v>
      </c>
      <c r="C70" s="572" t="s">
        <v>325</v>
      </c>
      <c r="D70" s="590"/>
      <c r="E70" s="51"/>
      <c r="F70" s="46"/>
      <c r="G70" s="51"/>
      <c r="H70" s="51"/>
      <c r="I70" s="51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28">
        <v>0</v>
      </c>
      <c r="AK70" s="28">
        <v>0</v>
      </c>
      <c r="AL70" s="28">
        <v>0</v>
      </c>
      <c r="AM70" s="28">
        <v>0</v>
      </c>
    </row>
    <row r="71" spans="2:39" ht="15.75" x14ac:dyDescent="0.25">
      <c r="B71" s="40">
        <v>25</v>
      </c>
      <c r="C71" s="572" t="s">
        <v>326</v>
      </c>
      <c r="D71" s="590"/>
      <c r="E71" s="51"/>
      <c r="F71" s="46"/>
      <c r="G71" s="51"/>
      <c r="H71" s="51"/>
      <c r="I71" s="51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28">
        <v>0</v>
      </c>
      <c r="AK71" s="28" t="s">
        <v>152</v>
      </c>
      <c r="AL71" s="28">
        <v>0</v>
      </c>
      <c r="AM71" s="28">
        <v>0</v>
      </c>
    </row>
    <row r="72" spans="2:39" ht="16.5" thickBot="1" x14ac:dyDescent="0.3">
      <c r="B72" s="41">
        <v>26</v>
      </c>
      <c r="C72" s="577" t="s">
        <v>327</v>
      </c>
      <c r="D72" s="591"/>
      <c r="E72" s="51"/>
      <c r="F72" s="46"/>
      <c r="G72" s="51"/>
      <c r="H72" s="51"/>
      <c r="I72" s="51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29">
        <v>0</v>
      </c>
      <c r="AK72" s="29">
        <v>0</v>
      </c>
      <c r="AL72" s="78">
        <v>0</v>
      </c>
      <c r="AM72" s="29">
        <v>0</v>
      </c>
    </row>
    <row r="73" spans="2:39" ht="16.5" thickBot="1" x14ac:dyDescent="0.3">
      <c r="B73" s="534" t="s">
        <v>218</v>
      </c>
      <c r="C73" s="534"/>
      <c r="D73" s="534"/>
      <c r="E73" s="50"/>
      <c r="F73" s="63"/>
      <c r="G73" s="50"/>
      <c r="H73" s="50"/>
      <c r="I73" s="50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12">
        <f>SUM(AJ68:AJ72)</f>
        <v>0</v>
      </c>
      <c r="AK73" s="12">
        <f>SUM(AK68:AK72)</f>
        <v>0</v>
      </c>
      <c r="AL73" s="12">
        <f>SUM(AL68:AL72)</f>
        <v>0</v>
      </c>
      <c r="AM73" s="12">
        <f>SUM(AM68:AM72)</f>
        <v>0</v>
      </c>
    </row>
    <row r="74" spans="2:39" ht="16.5" thickBot="1" x14ac:dyDescent="0.3">
      <c r="B74" s="534" t="s">
        <v>219</v>
      </c>
      <c r="C74" s="534"/>
      <c r="D74" s="534"/>
      <c r="E74" s="52"/>
      <c r="F74" s="47"/>
      <c r="G74" s="52"/>
      <c r="H74" s="52"/>
      <c r="I74" s="52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4">
        <f>AVERAGE(AJ68:AJ72)</f>
        <v>0</v>
      </c>
      <c r="AK74" s="44">
        <f>AVERAGE(AK68:AK72)</f>
        <v>0</v>
      </c>
      <c r="AL74" s="44">
        <f>AVERAGE(AL68:AL72)</f>
        <v>0</v>
      </c>
      <c r="AM74" s="44">
        <f>AVERAGE(AM68:AM72)</f>
        <v>0</v>
      </c>
    </row>
    <row r="75" spans="2:39" ht="15.75" thickBot="1" x14ac:dyDescent="0.3"/>
    <row r="76" spans="2:39" ht="16.5" thickBot="1" x14ac:dyDescent="0.3">
      <c r="B76" s="574" t="s">
        <v>328</v>
      </c>
      <c r="C76" s="575"/>
      <c r="D76" s="576"/>
      <c r="E76" s="50"/>
      <c r="F76" s="64"/>
      <c r="G76" s="50"/>
      <c r="H76" s="50"/>
      <c r="I76" s="50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37" t="s">
        <v>253</v>
      </c>
      <c r="AM76" s="37" t="s">
        <v>329</v>
      </c>
    </row>
    <row r="77" spans="2:39" ht="15.75" x14ac:dyDescent="0.25">
      <c r="B77" s="38">
        <v>22</v>
      </c>
      <c r="C77" s="570" t="s">
        <v>330</v>
      </c>
      <c r="D77" s="589"/>
      <c r="E77" s="51"/>
      <c r="F77" s="46"/>
      <c r="G77" s="51"/>
      <c r="H77" s="51"/>
      <c r="I77" s="51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27">
        <v>0</v>
      </c>
      <c r="AM77" s="27">
        <v>0</v>
      </c>
    </row>
    <row r="78" spans="2:39" ht="15.75" x14ac:dyDescent="0.25">
      <c r="B78" s="40">
        <v>23</v>
      </c>
      <c r="C78" s="572" t="s">
        <v>331</v>
      </c>
      <c r="D78" s="590"/>
      <c r="E78" s="51"/>
      <c r="F78" s="46"/>
      <c r="G78" s="51"/>
      <c r="H78" s="51"/>
      <c r="I78" s="51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28">
        <v>0</v>
      </c>
      <c r="AM78" s="28">
        <v>0</v>
      </c>
    </row>
    <row r="79" spans="2:39" ht="15.75" x14ac:dyDescent="0.25">
      <c r="B79" s="40">
        <v>24</v>
      </c>
      <c r="C79" s="572" t="s">
        <v>332</v>
      </c>
      <c r="D79" s="590"/>
      <c r="E79" s="51"/>
      <c r="F79" s="46"/>
      <c r="G79" s="51"/>
      <c r="H79" s="51"/>
      <c r="I79" s="51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28">
        <v>0</v>
      </c>
      <c r="AM79" s="28">
        <v>0</v>
      </c>
    </row>
    <row r="80" spans="2:39" ht="15.75" x14ac:dyDescent="0.25">
      <c r="B80" s="40">
        <v>25</v>
      </c>
      <c r="C80" s="572" t="s">
        <v>333</v>
      </c>
      <c r="D80" s="590"/>
      <c r="E80" s="51"/>
      <c r="F80" s="46"/>
      <c r="G80" s="51"/>
      <c r="H80" s="51"/>
      <c r="I80" s="51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28">
        <v>0</v>
      </c>
      <c r="AM80" s="28">
        <v>0</v>
      </c>
    </row>
    <row r="81" spans="2:39" ht="16.5" thickBot="1" x14ac:dyDescent="0.3">
      <c r="B81" s="41">
        <v>26</v>
      </c>
      <c r="C81" s="577" t="s">
        <v>334</v>
      </c>
      <c r="D81" s="591"/>
      <c r="E81" s="51"/>
      <c r="F81" s="46"/>
      <c r="G81" s="51"/>
      <c r="H81" s="51"/>
      <c r="I81" s="51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29">
        <v>0</v>
      </c>
      <c r="AM81" s="29">
        <v>0</v>
      </c>
    </row>
    <row r="82" spans="2:39" ht="16.5" thickBot="1" x14ac:dyDescent="0.3">
      <c r="B82" s="534" t="s">
        <v>218</v>
      </c>
      <c r="C82" s="534"/>
      <c r="D82" s="534"/>
      <c r="E82" s="50"/>
      <c r="F82" s="63"/>
      <c r="G82" s="50"/>
      <c r="H82" s="50"/>
      <c r="I82" s="50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12">
        <f>SUM(AL77:AL81)</f>
        <v>0</v>
      </c>
      <c r="AM82" s="12">
        <f>SUM(AM77:AM81)</f>
        <v>0</v>
      </c>
    </row>
    <row r="83" spans="2:39" ht="16.5" thickBot="1" x14ac:dyDescent="0.3">
      <c r="B83" s="534" t="s">
        <v>219</v>
      </c>
      <c r="C83" s="534"/>
      <c r="D83" s="534"/>
      <c r="E83" s="52"/>
      <c r="F83" s="47"/>
      <c r="G83" s="52"/>
      <c r="H83" s="52"/>
      <c r="I83" s="52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4">
        <f>AVERAGE(AL77:AL81)</f>
        <v>0</v>
      </c>
      <c r="AM83" s="44">
        <f>AVERAGE(AM77:AM81)</f>
        <v>0</v>
      </c>
    </row>
    <row r="84" spans="2:39" ht="15.75" thickBot="1" x14ac:dyDescent="0.3">
      <c r="G84"/>
      <c r="H84"/>
      <c r="I84"/>
    </row>
    <row r="85" spans="2:39" ht="16.5" thickBot="1" x14ac:dyDescent="0.3">
      <c r="B85" s="574" t="s">
        <v>335</v>
      </c>
      <c r="C85" s="575"/>
      <c r="D85" s="576"/>
      <c r="E85" s="50"/>
      <c r="F85" s="64"/>
      <c r="G85" s="50"/>
      <c r="H85" s="50"/>
      <c r="I85" s="50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37" t="s">
        <v>267</v>
      </c>
      <c r="AM85" s="37" t="s">
        <v>336</v>
      </c>
    </row>
    <row r="86" spans="2:39" ht="15.75" x14ac:dyDescent="0.25">
      <c r="B86" s="38">
        <v>22</v>
      </c>
      <c r="C86" s="570" t="s">
        <v>337</v>
      </c>
      <c r="D86" s="589"/>
      <c r="E86" s="51"/>
      <c r="F86" s="46"/>
      <c r="G86" s="51"/>
      <c r="H86" s="51"/>
      <c r="I86" s="51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27">
        <v>1</v>
      </c>
      <c r="AM86" s="27">
        <v>0</v>
      </c>
    </row>
    <row r="87" spans="2:39" ht="15.75" x14ac:dyDescent="0.25">
      <c r="B87" s="40">
        <v>23</v>
      </c>
      <c r="C87" s="572" t="s">
        <v>338</v>
      </c>
      <c r="D87" s="590"/>
      <c r="E87" s="51"/>
      <c r="F87" s="46"/>
      <c r="G87" s="51"/>
      <c r="H87" s="51"/>
      <c r="I87" s="51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28">
        <v>0</v>
      </c>
      <c r="AM87" s="28">
        <v>0</v>
      </c>
    </row>
    <row r="88" spans="2:39" ht="15.75" x14ac:dyDescent="0.25">
      <c r="B88" s="40">
        <v>24</v>
      </c>
      <c r="C88" s="572" t="s">
        <v>339</v>
      </c>
      <c r="D88" s="590"/>
      <c r="E88" s="51"/>
      <c r="F88" s="46"/>
      <c r="G88" s="51"/>
      <c r="H88" s="51"/>
      <c r="I88" s="51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28">
        <v>0</v>
      </c>
      <c r="AM88" s="28">
        <v>0</v>
      </c>
    </row>
    <row r="89" spans="2:39" ht="15.75" x14ac:dyDescent="0.25">
      <c r="B89" s="40">
        <v>25</v>
      </c>
      <c r="C89" s="572" t="s">
        <v>340</v>
      </c>
      <c r="D89" s="590"/>
      <c r="E89" s="51"/>
      <c r="F89" s="46"/>
      <c r="G89" s="51"/>
      <c r="H89" s="51"/>
      <c r="I89" s="51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28">
        <v>0</v>
      </c>
      <c r="AM89" s="28">
        <v>0</v>
      </c>
    </row>
    <row r="90" spans="2:39" ht="16.5" thickBot="1" x14ac:dyDescent="0.3">
      <c r="B90" s="41">
        <v>26</v>
      </c>
      <c r="C90" s="577" t="s">
        <v>341</v>
      </c>
      <c r="D90" s="591"/>
      <c r="E90" s="51"/>
      <c r="F90" s="46"/>
      <c r="G90" s="51"/>
      <c r="H90" s="51"/>
      <c r="I90" s="51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78">
        <v>0</v>
      </c>
      <c r="AM90" s="29">
        <v>0</v>
      </c>
    </row>
    <row r="91" spans="2:39" ht="16.5" thickBot="1" x14ac:dyDescent="0.3">
      <c r="B91" s="534" t="s">
        <v>218</v>
      </c>
      <c r="C91" s="534"/>
      <c r="D91" s="534"/>
      <c r="E91" s="50"/>
      <c r="F91" s="63"/>
      <c r="G91" s="50"/>
      <c r="H91" s="50"/>
      <c r="I91" s="50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12">
        <f>SUM(AL86:AL90)</f>
        <v>1</v>
      </c>
      <c r="AM91" s="12">
        <f>SUM(AM86:AM90)</f>
        <v>0</v>
      </c>
    </row>
    <row r="92" spans="2:39" ht="16.5" thickBot="1" x14ac:dyDescent="0.3">
      <c r="B92" s="534" t="s">
        <v>219</v>
      </c>
      <c r="C92" s="534"/>
      <c r="D92" s="534"/>
      <c r="E92" s="52"/>
      <c r="F92" s="47"/>
      <c r="G92" s="52"/>
      <c r="H92" s="52"/>
      <c r="I92" s="52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4">
        <f>AVERAGE(AL86:AL90)</f>
        <v>0.2</v>
      </c>
      <c r="AM92" s="44">
        <f>AVERAGE(AM86:AM90)</f>
        <v>0</v>
      </c>
    </row>
    <row r="93" spans="2:39" ht="15.75" thickBot="1" x14ac:dyDescent="0.3">
      <c r="G93"/>
      <c r="H93"/>
      <c r="I93"/>
    </row>
    <row r="94" spans="2:39" ht="16.5" thickBot="1" x14ac:dyDescent="0.3">
      <c r="B94" s="583" t="s">
        <v>342</v>
      </c>
      <c r="C94" s="584"/>
      <c r="D94" s="585"/>
      <c r="E94" s="50"/>
      <c r="F94" s="64"/>
      <c r="G94" s="50"/>
      <c r="H94" s="50"/>
      <c r="I94" s="50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37" t="s">
        <v>268</v>
      </c>
      <c r="AM94" s="37" t="s">
        <v>279</v>
      </c>
    </row>
    <row r="95" spans="2:39" ht="15.75" x14ac:dyDescent="0.25">
      <c r="B95" s="38">
        <v>22</v>
      </c>
      <c r="C95" s="586" t="s">
        <v>343</v>
      </c>
      <c r="D95" s="587"/>
      <c r="E95" s="51"/>
      <c r="F95" s="46"/>
      <c r="G95" s="51"/>
      <c r="H95" s="51"/>
      <c r="I95" s="51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27">
        <v>1</v>
      </c>
      <c r="AM95" s="27">
        <v>0</v>
      </c>
    </row>
    <row r="96" spans="2:39" ht="15.75" x14ac:dyDescent="0.25">
      <c r="B96" s="40">
        <v>23</v>
      </c>
      <c r="C96" s="573" t="s">
        <v>344</v>
      </c>
      <c r="D96" s="588"/>
      <c r="E96" s="51"/>
      <c r="F96" s="46"/>
      <c r="G96" s="51"/>
      <c r="H96" s="51"/>
      <c r="I96" s="51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28">
        <v>0</v>
      </c>
      <c r="AM96" s="28">
        <v>0</v>
      </c>
    </row>
    <row r="97" spans="2:39" ht="15.75" x14ac:dyDescent="0.25">
      <c r="B97" s="40">
        <v>24</v>
      </c>
      <c r="C97" s="573" t="s">
        <v>345</v>
      </c>
      <c r="D97" s="588"/>
      <c r="E97" s="51"/>
      <c r="F97" s="46"/>
      <c r="G97" s="51"/>
      <c r="H97" s="51"/>
      <c r="I97" s="51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28">
        <v>0</v>
      </c>
      <c r="AM97" s="28">
        <v>0</v>
      </c>
    </row>
    <row r="98" spans="2:39" ht="15.75" x14ac:dyDescent="0.25">
      <c r="B98" s="40">
        <v>25</v>
      </c>
      <c r="C98" s="573" t="s">
        <v>346</v>
      </c>
      <c r="D98" s="588"/>
      <c r="E98" s="51"/>
      <c r="F98" s="46"/>
      <c r="G98" s="51"/>
      <c r="H98" s="51"/>
      <c r="I98" s="51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28">
        <v>0</v>
      </c>
      <c r="AM98" s="28">
        <v>0</v>
      </c>
    </row>
    <row r="99" spans="2:39" ht="16.5" thickBot="1" x14ac:dyDescent="0.3">
      <c r="B99" s="41">
        <v>26</v>
      </c>
      <c r="C99" s="578" t="s">
        <v>347</v>
      </c>
      <c r="D99" s="595"/>
      <c r="E99" s="51"/>
      <c r="F99" s="46"/>
      <c r="G99" s="51"/>
      <c r="H99" s="51"/>
      <c r="I99" s="51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78">
        <v>0</v>
      </c>
      <c r="AM99" s="29">
        <v>0</v>
      </c>
    </row>
    <row r="100" spans="2:39" ht="16.5" thickBot="1" x14ac:dyDescent="0.3">
      <c r="B100" s="534" t="s">
        <v>218</v>
      </c>
      <c r="C100" s="534"/>
      <c r="D100" s="534"/>
      <c r="E100" s="50"/>
      <c r="F100" s="63"/>
      <c r="G100" s="50"/>
      <c r="H100" s="50"/>
      <c r="I100" s="50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12">
        <f>SUM(AL95:AL99)</f>
        <v>1</v>
      </c>
      <c r="AM100" s="12">
        <f>SUM(AM95:AM99)</f>
        <v>0</v>
      </c>
    </row>
    <row r="101" spans="2:39" ht="16.5" thickBot="1" x14ac:dyDescent="0.3">
      <c r="B101" s="534" t="s">
        <v>219</v>
      </c>
      <c r="C101" s="534"/>
      <c r="D101" s="534"/>
      <c r="E101" s="52"/>
      <c r="F101" s="47"/>
      <c r="G101" s="52"/>
      <c r="H101" s="52"/>
      <c r="I101" s="52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4">
        <f>AVERAGE(AL95:AL99)</f>
        <v>0.2</v>
      </c>
      <c r="AM101" s="44">
        <f>AVERAGE(AM95:AM99)</f>
        <v>0</v>
      </c>
    </row>
    <row r="102" spans="2:39" ht="15.75" thickBot="1" x14ac:dyDescent="0.3"/>
    <row r="103" spans="2:39" ht="16.5" thickBot="1" x14ac:dyDescent="0.3">
      <c r="B103" s="583" t="s">
        <v>348</v>
      </c>
      <c r="C103" s="584"/>
      <c r="D103" s="585"/>
      <c r="E103" s="50"/>
      <c r="F103" s="64"/>
      <c r="G103" s="50"/>
      <c r="H103" s="50"/>
      <c r="I103" s="50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37" t="s">
        <v>349</v>
      </c>
      <c r="AM103" s="37" t="s">
        <v>350</v>
      </c>
    </row>
    <row r="104" spans="2:39" ht="15.75" x14ac:dyDescent="0.25">
      <c r="B104" s="38">
        <v>22</v>
      </c>
      <c r="C104" s="586" t="s">
        <v>351</v>
      </c>
      <c r="D104" s="587"/>
      <c r="E104" s="51"/>
      <c r="F104" s="46"/>
      <c r="G104" s="51"/>
      <c r="H104" s="51"/>
      <c r="I104" s="51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27">
        <v>0</v>
      </c>
      <c r="AM104" s="27">
        <v>0</v>
      </c>
    </row>
    <row r="105" spans="2:39" ht="15.75" x14ac:dyDescent="0.25">
      <c r="B105" s="40">
        <v>23</v>
      </c>
      <c r="C105" s="573" t="s">
        <v>352</v>
      </c>
      <c r="D105" s="588"/>
      <c r="E105" s="51"/>
      <c r="F105" s="46"/>
      <c r="G105" s="51"/>
      <c r="H105" s="51"/>
      <c r="I105" s="51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28">
        <v>0</v>
      </c>
      <c r="AM105" s="28">
        <v>0</v>
      </c>
    </row>
    <row r="106" spans="2:39" ht="15.75" x14ac:dyDescent="0.25">
      <c r="B106" s="40">
        <v>24</v>
      </c>
      <c r="C106" s="573" t="s">
        <v>353</v>
      </c>
      <c r="D106" s="588"/>
      <c r="E106" s="51"/>
      <c r="F106" s="46"/>
      <c r="G106" s="51"/>
      <c r="H106" s="51"/>
      <c r="I106" s="51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28">
        <v>0</v>
      </c>
      <c r="AM106" s="28">
        <v>0</v>
      </c>
    </row>
    <row r="107" spans="2:39" ht="15.75" x14ac:dyDescent="0.25">
      <c r="B107" s="40">
        <v>25</v>
      </c>
      <c r="C107" s="573" t="s">
        <v>354</v>
      </c>
      <c r="D107" s="588"/>
      <c r="E107" s="51"/>
      <c r="F107" s="46"/>
      <c r="G107" s="51"/>
      <c r="H107" s="51"/>
      <c r="I107" s="51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28">
        <v>0</v>
      </c>
      <c r="AM107" s="28">
        <v>0</v>
      </c>
    </row>
    <row r="108" spans="2:39" ht="16.5" thickBot="1" x14ac:dyDescent="0.3">
      <c r="B108" s="41">
        <v>26</v>
      </c>
      <c r="C108" s="578" t="s">
        <v>355</v>
      </c>
      <c r="D108" s="595"/>
      <c r="E108" s="51"/>
      <c r="F108" s="46"/>
      <c r="G108" s="51"/>
      <c r="H108" s="51"/>
      <c r="I108" s="51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29">
        <v>0</v>
      </c>
      <c r="AM108" s="29">
        <v>0</v>
      </c>
    </row>
    <row r="109" spans="2:39" ht="16.5" thickBot="1" x14ac:dyDescent="0.3">
      <c r="B109" s="534" t="s">
        <v>218</v>
      </c>
      <c r="C109" s="534"/>
      <c r="D109" s="534"/>
      <c r="E109" s="50"/>
      <c r="F109" s="63"/>
      <c r="G109" s="50"/>
      <c r="H109" s="50"/>
      <c r="I109" s="50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12">
        <f>SUM(AL104:AL108)</f>
        <v>0</v>
      </c>
      <c r="AM109" s="12">
        <f>SUM(AM104:AM108)</f>
        <v>0</v>
      </c>
    </row>
    <row r="110" spans="2:39" ht="16.5" thickBot="1" x14ac:dyDescent="0.3">
      <c r="B110" s="534" t="s">
        <v>219</v>
      </c>
      <c r="C110" s="534"/>
      <c r="D110" s="534"/>
      <c r="E110" s="52"/>
      <c r="F110" s="47"/>
      <c r="G110" s="52"/>
      <c r="H110" s="52"/>
      <c r="I110" s="52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4">
        <f>AVERAGE(AL104:AL108)</f>
        <v>0</v>
      </c>
      <c r="AM110" s="44">
        <f>AVERAGE(AM104:AM108)</f>
        <v>0</v>
      </c>
    </row>
    <row r="111" spans="2:39" ht="15.75" thickBot="1" x14ac:dyDescent="0.3"/>
    <row r="112" spans="2:39" ht="16.5" thickBot="1" x14ac:dyDescent="0.3">
      <c r="B112" s="583" t="s">
        <v>356</v>
      </c>
      <c r="C112" s="584"/>
      <c r="D112" s="585"/>
      <c r="E112" s="50"/>
      <c r="F112" s="64"/>
      <c r="G112" s="50"/>
      <c r="H112" s="50"/>
      <c r="I112" s="50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37" t="s">
        <v>242</v>
      </c>
      <c r="AM112" s="37" t="s">
        <v>357</v>
      </c>
    </row>
    <row r="113" spans="2:39" ht="15.75" x14ac:dyDescent="0.25">
      <c r="B113" s="38">
        <v>22</v>
      </c>
      <c r="C113" s="586" t="s">
        <v>358</v>
      </c>
      <c r="D113" s="587"/>
      <c r="E113" s="51"/>
      <c r="F113" s="46"/>
      <c r="G113" s="51"/>
      <c r="H113" s="51"/>
      <c r="I113" s="51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27">
        <v>0</v>
      </c>
      <c r="AM113" s="27">
        <v>0</v>
      </c>
    </row>
    <row r="114" spans="2:39" ht="15.75" x14ac:dyDescent="0.25">
      <c r="B114" s="40">
        <v>23</v>
      </c>
      <c r="C114" s="573" t="s">
        <v>359</v>
      </c>
      <c r="D114" s="588"/>
      <c r="E114" s="51"/>
      <c r="F114" s="46"/>
      <c r="G114" s="51"/>
      <c r="H114" s="51"/>
      <c r="I114" s="51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28">
        <v>0</v>
      </c>
      <c r="AM114" s="28">
        <v>0</v>
      </c>
    </row>
    <row r="115" spans="2:39" ht="15.75" x14ac:dyDescent="0.25">
      <c r="B115" s="40">
        <v>24</v>
      </c>
      <c r="C115" s="573" t="s">
        <v>360</v>
      </c>
      <c r="D115" s="588"/>
      <c r="E115" s="51"/>
      <c r="F115" s="46"/>
      <c r="G115" s="51"/>
      <c r="H115" s="51"/>
      <c r="I115" s="51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28">
        <v>0</v>
      </c>
      <c r="AM115" s="28">
        <v>0</v>
      </c>
    </row>
    <row r="116" spans="2:39" ht="15.75" x14ac:dyDescent="0.25">
      <c r="B116" s="40">
        <v>25</v>
      </c>
      <c r="C116" s="573" t="s">
        <v>361</v>
      </c>
      <c r="D116" s="588"/>
      <c r="E116" s="51"/>
      <c r="F116" s="46"/>
      <c r="G116" s="51"/>
      <c r="H116" s="51"/>
      <c r="I116" s="51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28">
        <v>0</v>
      </c>
      <c r="AM116" s="28">
        <v>0</v>
      </c>
    </row>
    <row r="117" spans="2:39" ht="16.5" thickBot="1" x14ac:dyDescent="0.3">
      <c r="B117" s="41">
        <v>26</v>
      </c>
      <c r="C117" s="578" t="s">
        <v>362</v>
      </c>
      <c r="D117" s="595"/>
      <c r="E117" s="51"/>
      <c r="F117" s="46"/>
      <c r="G117" s="51"/>
      <c r="H117" s="51"/>
      <c r="I117" s="51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29">
        <v>0</v>
      </c>
      <c r="AM117" s="29">
        <v>0</v>
      </c>
    </row>
    <row r="118" spans="2:39" ht="16.5" thickBot="1" x14ac:dyDescent="0.3">
      <c r="B118" s="579" t="s">
        <v>218</v>
      </c>
      <c r="C118" s="594"/>
      <c r="D118" s="540"/>
      <c r="E118" s="50"/>
      <c r="F118" s="63"/>
      <c r="G118" s="50"/>
      <c r="H118" s="50"/>
      <c r="I118" s="50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12">
        <f>SUM(AL113:AL117)</f>
        <v>0</v>
      </c>
      <c r="AM118" s="12">
        <f>SUM(AM113:AM117)</f>
        <v>0</v>
      </c>
    </row>
    <row r="119" spans="2:39" ht="16.5" thickBot="1" x14ac:dyDescent="0.3">
      <c r="B119" s="596" t="s">
        <v>219</v>
      </c>
      <c r="C119" s="597"/>
      <c r="D119" s="598"/>
      <c r="E119" s="52"/>
      <c r="F119" s="47"/>
      <c r="G119" s="52"/>
      <c r="H119" s="52"/>
      <c r="I119" s="52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4">
        <f>AVERAGE(AL113:AL117)</f>
        <v>0</v>
      </c>
      <c r="AM119" s="44">
        <f>AVERAGE(AM113:AM117)</f>
        <v>0</v>
      </c>
    </row>
    <row r="120" spans="2:39" ht="15.75" thickBot="1" x14ac:dyDescent="0.3"/>
    <row r="121" spans="2:39" ht="16.5" thickBot="1" x14ac:dyDescent="0.3">
      <c r="B121" s="574" t="s">
        <v>363</v>
      </c>
      <c r="C121" s="575"/>
      <c r="D121" s="576"/>
      <c r="E121" s="50"/>
      <c r="F121" s="64"/>
      <c r="G121" s="50"/>
      <c r="H121" s="50"/>
      <c r="I121" s="50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37" t="s">
        <v>364</v>
      </c>
      <c r="AM121" s="37" t="s">
        <v>365</v>
      </c>
    </row>
    <row r="122" spans="2:39" ht="15.75" x14ac:dyDescent="0.25">
      <c r="B122" s="38">
        <v>22</v>
      </c>
      <c r="C122" s="570" t="s">
        <v>366</v>
      </c>
      <c r="D122" s="589"/>
      <c r="E122" s="51"/>
      <c r="F122" s="46"/>
      <c r="G122" s="51"/>
      <c r="H122" s="51"/>
      <c r="I122" s="51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27">
        <v>0</v>
      </c>
      <c r="AM122" s="27">
        <v>0</v>
      </c>
    </row>
    <row r="123" spans="2:39" ht="15.75" x14ac:dyDescent="0.25">
      <c r="B123" s="40">
        <v>23</v>
      </c>
      <c r="C123" s="572" t="s">
        <v>367</v>
      </c>
      <c r="D123" s="590"/>
      <c r="E123" s="51"/>
      <c r="F123" s="46"/>
      <c r="G123" s="51"/>
      <c r="H123" s="51"/>
      <c r="I123" s="51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28">
        <v>0</v>
      </c>
      <c r="AM123" s="28">
        <v>0</v>
      </c>
    </row>
    <row r="124" spans="2:39" ht="15.75" x14ac:dyDescent="0.25">
      <c r="B124" s="40">
        <v>24</v>
      </c>
      <c r="C124" s="572" t="s">
        <v>368</v>
      </c>
      <c r="D124" s="590"/>
      <c r="E124" s="51"/>
      <c r="F124" s="46"/>
      <c r="G124" s="51"/>
      <c r="H124" s="51"/>
      <c r="I124" s="51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28">
        <v>0</v>
      </c>
      <c r="AM124" s="28">
        <v>0</v>
      </c>
    </row>
    <row r="125" spans="2:39" ht="15.75" x14ac:dyDescent="0.25">
      <c r="B125" s="40">
        <v>25</v>
      </c>
      <c r="C125" s="572" t="s">
        <v>369</v>
      </c>
      <c r="D125" s="590"/>
      <c r="E125" s="51"/>
      <c r="F125" s="46"/>
      <c r="G125" s="51"/>
      <c r="H125" s="51"/>
      <c r="I125" s="51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28">
        <v>0</v>
      </c>
      <c r="AM125" s="28">
        <v>0</v>
      </c>
    </row>
    <row r="126" spans="2:39" ht="16.5" thickBot="1" x14ac:dyDescent="0.3">
      <c r="B126" s="41">
        <v>26</v>
      </c>
      <c r="C126" s="577" t="s">
        <v>370</v>
      </c>
      <c r="D126" s="591"/>
      <c r="E126" s="51"/>
      <c r="F126" s="46"/>
      <c r="G126" s="51"/>
      <c r="H126" s="51"/>
      <c r="I126" s="51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29">
        <v>0</v>
      </c>
      <c r="AM126" s="29">
        <v>0</v>
      </c>
    </row>
    <row r="127" spans="2:39" ht="16.5" thickBot="1" x14ac:dyDescent="0.3">
      <c r="B127" s="534" t="s">
        <v>218</v>
      </c>
      <c r="C127" s="534"/>
      <c r="D127" s="534"/>
      <c r="E127" s="50"/>
      <c r="F127" s="63"/>
      <c r="G127" s="50"/>
      <c r="H127" s="50"/>
      <c r="I127" s="50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12">
        <f>SUM(AL122:AL126)</f>
        <v>0</v>
      </c>
      <c r="AM127" s="12">
        <f>SUM(AM122:AM126)</f>
        <v>0</v>
      </c>
    </row>
    <row r="128" spans="2:39" ht="16.5" thickBot="1" x14ac:dyDescent="0.3">
      <c r="B128" s="534" t="s">
        <v>219</v>
      </c>
      <c r="C128" s="534"/>
      <c r="D128" s="534"/>
      <c r="E128" s="52"/>
      <c r="F128" s="47"/>
      <c r="G128" s="52"/>
      <c r="H128" s="52"/>
      <c r="I128" s="52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4">
        <f>AVERAGE(AL122:AL126)</f>
        <v>0</v>
      </c>
      <c r="AM128" s="44">
        <f>AVERAGE(AM122:AM126)</f>
        <v>0</v>
      </c>
    </row>
    <row r="129" spans="2:39" ht="15.75" thickBot="1" x14ac:dyDescent="0.3"/>
    <row r="130" spans="2:39" ht="16.5" thickBot="1" x14ac:dyDescent="0.3">
      <c r="B130" s="574" t="s">
        <v>371</v>
      </c>
      <c r="C130" s="575"/>
      <c r="D130" s="576"/>
      <c r="E130" s="50"/>
      <c r="F130" s="64"/>
      <c r="G130" s="50"/>
      <c r="H130" s="50"/>
      <c r="I130" s="50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37" t="s">
        <v>372</v>
      </c>
    </row>
    <row r="131" spans="2:39" ht="15.75" x14ac:dyDescent="0.25">
      <c r="B131" s="38">
        <v>22</v>
      </c>
      <c r="C131" s="570" t="s">
        <v>373</v>
      </c>
      <c r="D131" s="589"/>
      <c r="E131" s="51"/>
      <c r="F131" s="46"/>
      <c r="G131" s="51"/>
      <c r="H131" s="51"/>
      <c r="I131" s="51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27">
        <v>0</v>
      </c>
    </row>
    <row r="132" spans="2:39" ht="15.75" x14ac:dyDescent="0.25">
      <c r="B132" s="40">
        <v>23</v>
      </c>
      <c r="C132" s="572" t="s">
        <v>374</v>
      </c>
      <c r="D132" s="590"/>
      <c r="E132" s="51"/>
      <c r="F132" s="46"/>
      <c r="G132" s="51"/>
      <c r="H132" s="51"/>
      <c r="I132" s="51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28">
        <v>0</v>
      </c>
    </row>
    <row r="133" spans="2:39" ht="15.75" x14ac:dyDescent="0.25">
      <c r="B133" s="40">
        <v>24</v>
      </c>
      <c r="C133" s="572" t="s">
        <v>375</v>
      </c>
      <c r="D133" s="590"/>
      <c r="E133" s="51"/>
      <c r="F133" s="46"/>
      <c r="G133" s="51"/>
      <c r="H133" s="51"/>
      <c r="I133" s="51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28">
        <v>0</v>
      </c>
    </row>
    <row r="134" spans="2:39" ht="15.75" x14ac:dyDescent="0.25">
      <c r="B134" s="40">
        <v>25</v>
      </c>
      <c r="C134" s="572" t="s">
        <v>376</v>
      </c>
      <c r="D134" s="590"/>
      <c r="E134" s="51"/>
      <c r="F134" s="46"/>
      <c r="G134" s="51"/>
      <c r="H134" s="51"/>
      <c r="I134" s="51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28">
        <v>0</v>
      </c>
    </row>
    <row r="135" spans="2:39" ht="16.5" thickBot="1" x14ac:dyDescent="0.3">
      <c r="B135" s="41">
        <v>26</v>
      </c>
      <c r="C135" s="577" t="s">
        <v>377</v>
      </c>
      <c r="D135" s="591"/>
      <c r="E135" s="51"/>
      <c r="F135" s="46"/>
      <c r="G135" s="51"/>
      <c r="H135" s="51"/>
      <c r="I135" s="51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29">
        <v>0</v>
      </c>
    </row>
    <row r="136" spans="2:39" ht="16.5" thickBot="1" x14ac:dyDescent="0.3">
      <c r="B136" s="599" t="s">
        <v>218</v>
      </c>
      <c r="C136" s="600"/>
      <c r="D136" s="601"/>
      <c r="E136" s="50"/>
      <c r="F136" s="63"/>
      <c r="G136" s="50"/>
      <c r="H136" s="50"/>
      <c r="I136" s="50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12">
        <f>SUM(AM131:AM135)</f>
        <v>0</v>
      </c>
    </row>
    <row r="137" spans="2:39" ht="16.5" thickBot="1" x14ac:dyDescent="0.3">
      <c r="B137" s="602" t="s">
        <v>219</v>
      </c>
      <c r="C137" s="603"/>
      <c r="D137" s="604"/>
      <c r="E137" s="52"/>
      <c r="F137" s="47"/>
      <c r="G137" s="52"/>
      <c r="H137" s="52"/>
      <c r="I137" s="52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4">
        <f>AVERAGE(AM131:AM135)</f>
        <v>0</v>
      </c>
    </row>
    <row r="138" spans="2:39" ht="15.75" thickBot="1" x14ac:dyDescent="0.3"/>
    <row r="139" spans="2:39" ht="16.5" thickBot="1" x14ac:dyDescent="0.3">
      <c r="B139" s="574" t="s">
        <v>378</v>
      </c>
      <c r="C139" s="575"/>
      <c r="D139" s="576"/>
      <c r="E139" s="50"/>
      <c r="F139" s="64"/>
      <c r="G139" s="50"/>
      <c r="H139" s="50"/>
      <c r="I139" s="50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37" t="s">
        <v>247</v>
      </c>
    </row>
    <row r="140" spans="2:39" ht="15.75" x14ac:dyDescent="0.25">
      <c r="B140" s="38">
        <v>22</v>
      </c>
      <c r="C140" s="570" t="s">
        <v>379</v>
      </c>
      <c r="D140" s="589"/>
      <c r="E140" s="51"/>
      <c r="F140" s="46"/>
      <c r="G140" s="51"/>
      <c r="H140" s="51"/>
      <c r="I140" s="51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27">
        <v>0</v>
      </c>
    </row>
    <row r="141" spans="2:39" ht="15.75" x14ac:dyDescent="0.25">
      <c r="B141" s="40">
        <v>23</v>
      </c>
      <c r="C141" s="572" t="s">
        <v>380</v>
      </c>
      <c r="D141" s="590"/>
      <c r="E141" s="51"/>
      <c r="F141" s="46"/>
      <c r="G141" s="51"/>
      <c r="H141" s="51"/>
      <c r="I141" s="51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28">
        <v>0</v>
      </c>
    </row>
    <row r="142" spans="2:39" ht="15.75" x14ac:dyDescent="0.25">
      <c r="B142" s="40">
        <v>24</v>
      </c>
      <c r="C142" s="572" t="s">
        <v>381</v>
      </c>
      <c r="D142" s="590"/>
      <c r="E142" s="51"/>
      <c r="F142" s="46"/>
      <c r="G142" s="51"/>
      <c r="H142" s="51"/>
      <c r="I142" s="51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28">
        <v>0</v>
      </c>
    </row>
    <row r="143" spans="2:39" ht="15.75" x14ac:dyDescent="0.25">
      <c r="B143" s="40">
        <v>25</v>
      </c>
      <c r="C143" s="572" t="s">
        <v>382</v>
      </c>
      <c r="D143" s="590"/>
      <c r="E143" s="51"/>
      <c r="F143" s="46"/>
      <c r="G143" s="51"/>
      <c r="H143" s="51"/>
      <c r="I143" s="51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28">
        <v>0</v>
      </c>
    </row>
    <row r="144" spans="2:39" ht="16.5" thickBot="1" x14ac:dyDescent="0.3">
      <c r="B144" s="41">
        <v>26</v>
      </c>
      <c r="C144" s="577" t="s">
        <v>383</v>
      </c>
      <c r="D144" s="591"/>
      <c r="E144" s="51"/>
      <c r="F144" s="46"/>
      <c r="G144" s="51"/>
      <c r="H144" s="51"/>
      <c r="I144" s="51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29">
        <v>0</v>
      </c>
    </row>
    <row r="145" spans="2:39" ht="16.5" thickBot="1" x14ac:dyDescent="0.3">
      <c r="B145" s="599" t="s">
        <v>218</v>
      </c>
      <c r="C145" s="600"/>
      <c r="D145" s="601"/>
      <c r="E145" s="50"/>
      <c r="F145" s="63"/>
      <c r="G145" s="50"/>
      <c r="H145" s="50"/>
      <c r="I145" s="50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12">
        <f>SUM(AM140:AM144)</f>
        <v>0</v>
      </c>
    </row>
    <row r="146" spans="2:39" ht="16.5" thickBot="1" x14ac:dyDescent="0.3">
      <c r="B146" s="602" t="s">
        <v>219</v>
      </c>
      <c r="C146" s="603"/>
      <c r="D146" s="604"/>
      <c r="E146" s="52"/>
      <c r="F146" s="47"/>
      <c r="G146" s="52"/>
      <c r="H146" s="52"/>
      <c r="I146" s="52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4">
        <f>AVERAGE(AM140:AM144)</f>
        <v>0</v>
      </c>
    </row>
    <row r="147" spans="2:39" ht="15.75" thickBot="1" x14ac:dyDescent="0.3"/>
    <row r="148" spans="2:39" ht="16.5" thickBot="1" x14ac:dyDescent="0.3">
      <c r="B148" s="574" t="s">
        <v>384</v>
      </c>
      <c r="C148" s="575"/>
      <c r="D148" s="576"/>
      <c r="E148" s="50"/>
      <c r="F148" s="64"/>
      <c r="G148" s="50"/>
      <c r="H148" s="50"/>
      <c r="I148" s="50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37" t="s">
        <v>283</v>
      </c>
    </row>
    <row r="149" spans="2:39" ht="15.75" x14ac:dyDescent="0.25">
      <c r="B149" s="38">
        <v>22</v>
      </c>
      <c r="C149" s="570" t="s">
        <v>385</v>
      </c>
      <c r="D149" s="589"/>
      <c r="E149" s="51"/>
      <c r="F149" s="46"/>
      <c r="G149" s="51"/>
      <c r="H149" s="51"/>
      <c r="I149" s="51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27">
        <v>0</v>
      </c>
    </row>
    <row r="150" spans="2:39" ht="15.75" x14ac:dyDescent="0.25">
      <c r="B150" s="40">
        <v>23</v>
      </c>
      <c r="C150" s="572" t="s">
        <v>386</v>
      </c>
      <c r="D150" s="590"/>
      <c r="E150" s="51"/>
      <c r="F150" s="46"/>
      <c r="G150" s="51"/>
      <c r="H150" s="51"/>
      <c r="I150" s="51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28">
        <v>0</v>
      </c>
    </row>
    <row r="151" spans="2:39" ht="15.75" x14ac:dyDescent="0.25">
      <c r="B151" s="40">
        <v>24</v>
      </c>
      <c r="C151" s="572" t="s">
        <v>387</v>
      </c>
      <c r="D151" s="590"/>
      <c r="E151" s="51"/>
      <c r="F151" s="46"/>
      <c r="G151" s="51"/>
      <c r="H151" s="51"/>
      <c r="I151" s="51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28">
        <v>0</v>
      </c>
    </row>
    <row r="152" spans="2:39" ht="15.75" x14ac:dyDescent="0.25">
      <c r="B152" s="40">
        <v>25</v>
      </c>
      <c r="C152" s="572" t="s">
        <v>388</v>
      </c>
      <c r="D152" s="590"/>
      <c r="E152" s="51"/>
      <c r="F152" s="46"/>
      <c r="G152" s="51"/>
      <c r="H152" s="51"/>
      <c r="I152" s="51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28">
        <v>0</v>
      </c>
    </row>
    <row r="153" spans="2:39" ht="16.5" thickBot="1" x14ac:dyDescent="0.3">
      <c r="B153" s="41">
        <v>26</v>
      </c>
      <c r="C153" s="577" t="s">
        <v>389</v>
      </c>
      <c r="D153" s="591"/>
      <c r="E153" s="51"/>
      <c r="F153" s="46"/>
      <c r="G153" s="51"/>
      <c r="H153" s="51"/>
      <c r="I153" s="51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29">
        <v>0</v>
      </c>
    </row>
    <row r="154" spans="2:39" ht="16.5" thickBot="1" x14ac:dyDescent="0.3">
      <c r="B154" s="599" t="s">
        <v>218</v>
      </c>
      <c r="C154" s="600"/>
      <c r="D154" s="601"/>
      <c r="E154" s="50"/>
      <c r="F154" s="63"/>
      <c r="G154" s="50"/>
      <c r="H154" s="50"/>
      <c r="I154" s="50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12">
        <f>SUM(AM149:AM153)</f>
        <v>0</v>
      </c>
    </row>
    <row r="155" spans="2:39" ht="16.5" thickBot="1" x14ac:dyDescent="0.3">
      <c r="B155" s="602" t="s">
        <v>219</v>
      </c>
      <c r="C155" s="603"/>
      <c r="D155" s="604"/>
      <c r="E155" s="52"/>
      <c r="F155" s="47"/>
      <c r="G155" s="52"/>
      <c r="H155" s="52"/>
      <c r="I155" s="52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4">
        <f>AVERAGE(AM149:AM153)</f>
        <v>0</v>
      </c>
    </row>
    <row r="156" spans="2:39" ht="15.75" thickBot="1" x14ac:dyDescent="0.3"/>
    <row r="157" spans="2:39" ht="16.5" thickBot="1" x14ac:dyDescent="0.3">
      <c r="B157" s="574" t="s">
        <v>390</v>
      </c>
      <c r="C157" s="575"/>
      <c r="D157" s="576"/>
      <c r="E157" s="50"/>
      <c r="F157" s="64"/>
      <c r="G157" s="50"/>
      <c r="H157" s="50"/>
      <c r="I157" s="50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37" t="s">
        <v>302</v>
      </c>
    </row>
    <row r="158" spans="2:39" ht="15.75" x14ac:dyDescent="0.25">
      <c r="B158" s="38">
        <v>22</v>
      </c>
      <c r="C158" s="570" t="s">
        <v>391</v>
      </c>
      <c r="D158" s="589"/>
      <c r="E158" s="51"/>
      <c r="F158" s="46"/>
      <c r="G158" s="51"/>
      <c r="H158" s="51"/>
      <c r="I158" s="51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27">
        <v>0</v>
      </c>
    </row>
    <row r="159" spans="2:39" ht="15.75" x14ac:dyDescent="0.25">
      <c r="B159" s="40">
        <v>23</v>
      </c>
      <c r="C159" s="572" t="s">
        <v>392</v>
      </c>
      <c r="D159" s="590"/>
      <c r="E159" s="51"/>
      <c r="F159" s="46"/>
      <c r="G159" s="51"/>
      <c r="H159" s="51"/>
      <c r="I159" s="51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28">
        <v>0</v>
      </c>
    </row>
    <row r="160" spans="2:39" ht="15.75" x14ac:dyDescent="0.25">
      <c r="B160" s="40">
        <v>24</v>
      </c>
      <c r="C160" s="572" t="s">
        <v>393</v>
      </c>
      <c r="D160" s="590"/>
      <c r="E160" s="51"/>
      <c r="F160" s="46"/>
      <c r="G160" s="51"/>
      <c r="H160" s="51"/>
      <c r="I160" s="51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28">
        <v>0</v>
      </c>
    </row>
    <row r="161" spans="2:39" ht="15.75" x14ac:dyDescent="0.25">
      <c r="B161" s="40">
        <v>25</v>
      </c>
      <c r="C161" s="572" t="s">
        <v>394</v>
      </c>
      <c r="D161" s="590"/>
      <c r="E161" s="51"/>
      <c r="F161" s="46"/>
      <c r="G161" s="51"/>
      <c r="H161" s="51"/>
      <c r="I161" s="51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28">
        <v>0</v>
      </c>
    </row>
    <row r="162" spans="2:39" ht="16.5" thickBot="1" x14ac:dyDescent="0.3">
      <c r="B162" s="41">
        <v>26</v>
      </c>
      <c r="C162" s="577" t="s">
        <v>395</v>
      </c>
      <c r="D162" s="591"/>
      <c r="E162" s="51"/>
      <c r="F162" s="46"/>
      <c r="G162" s="51"/>
      <c r="H162" s="51"/>
      <c r="I162" s="51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29">
        <v>0</v>
      </c>
    </row>
    <row r="163" spans="2:39" ht="16.5" thickBot="1" x14ac:dyDescent="0.3">
      <c r="B163" s="599" t="s">
        <v>218</v>
      </c>
      <c r="C163" s="600"/>
      <c r="D163" s="601"/>
      <c r="E163" s="50"/>
      <c r="F163" s="63"/>
      <c r="G163" s="50"/>
      <c r="H163" s="50"/>
      <c r="I163" s="50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12">
        <f>SUM(AM158:AM162)</f>
        <v>0</v>
      </c>
    </row>
    <row r="164" spans="2:39" ht="16.5" thickBot="1" x14ac:dyDescent="0.3">
      <c r="B164" s="602" t="s">
        <v>219</v>
      </c>
      <c r="C164" s="603"/>
      <c r="D164" s="604"/>
      <c r="E164" s="52"/>
      <c r="F164" s="47"/>
      <c r="G164" s="52"/>
      <c r="H164" s="52"/>
      <c r="I164" s="52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4">
        <f>AVERAGE(AM158:AM162)</f>
        <v>0</v>
      </c>
    </row>
    <row r="165" spans="2:39" ht="15.75" thickBot="1" x14ac:dyDescent="0.3"/>
    <row r="166" spans="2:39" ht="16.5" thickBot="1" x14ac:dyDescent="0.3">
      <c r="B166" s="574" t="s">
        <v>396</v>
      </c>
      <c r="C166" s="575"/>
      <c r="D166" s="576"/>
      <c r="E166" s="50"/>
      <c r="F166" s="64"/>
      <c r="G166" s="50"/>
      <c r="H166" s="50"/>
      <c r="I166" s="50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37" t="s">
        <v>397</v>
      </c>
    </row>
    <row r="167" spans="2:39" ht="15.75" x14ac:dyDescent="0.25">
      <c r="B167" s="38">
        <v>22</v>
      </c>
      <c r="C167" s="570" t="s">
        <v>398</v>
      </c>
      <c r="D167" s="589"/>
      <c r="E167" s="51"/>
      <c r="F167" s="46"/>
      <c r="G167" s="51"/>
      <c r="H167" s="51"/>
      <c r="I167" s="51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27">
        <v>0</v>
      </c>
    </row>
    <row r="168" spans="2:39" ht="15.75" x14ac:dyDescent="0.25">
      <c r="B168" s="40">
        <v>23</v>
      </c>
      <c r="C168" s="572" t="s">
        <v>399</v>
      </c>
      <c r="D168" s="590"/>
      <c r="E168" s="51"/>
      <c r="F168" s="46"/>
      <c r="G168" s="51"/>
      <c r="H168" s="51"/>
      <c r="I168" s="51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28">
        <v>0</v>
      </c>
    </row>
    <row r="169" spans="2:39" ht="15.75" x14ac:dyDescent="0.25">
      <c r="B169" s="40">
        <v>24</v>
      </c>
      <c r="C169" s="572" t="s">
        <v>400</v>
      </c>
      <c r="D169" s="590"/>
      <c r="E169" s="51"/>
      <c r="F169" s="46"/>
      <c r="G169" s="51"/>
      <c r="H169" s="51"/>
      <c r="I169" s="51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28">
        <v>0</v>
      </c>
    </row>
    <row r="170" spans="2:39" ht="15.75" x14ac:dyDescent="0.25">
      <c r="B170" s="40">
        <v>25</v>
      </c>
      <c r="C170" s="572" t="s">
        <v>401</v>
      </c>
      <c r="D170" s="590"/>
      <c r="E170" s="51"/>
      <c r="F170" s="46"/>
      <c r="G170" s="51"/>
      <c r="H170" s="51"/>
      <c r="I170" s="51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28">
        <v>0</v>
      </c>
    </row>
    <row r="171" spans="2:39" ht="16.5" thickBot="1" x14ac:dyDescent="0.3">
      <c r="B171" s="41">
        <v>26</v>
      </c>
      <c r="C171" s="577" t="s">
        <v>402</v>
      </c>
      <c r="D171" s="591"/>
      <c r="E171" s="51"/>
      <c r="F171" s="46"/>
      <c r="G171" s="51"/>
      <c r="H171" s="51"/>
      <c r="I171" s="51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29">
        <v>1</v>
      </c>
    </row>
    <row r="172" spans="2:39" ht="16.5" thickBot="1" x14ac:dyDescent="0.3">
      <c r="B172" s="599" t="s">
        <v>218</v>
      </c>
      <c r="C172" s="600"/>
      <c r="D172" s="601"/>
      <c r="E172" s="50"/>
      <c r="F172" s="63"/>
      <c r="G172" s="50"/>
      <c r="H172" s="50"/>
      <c r="I172" s="50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12">
        <f>SUM(AM167:AM171)</f>
        <v>1</v>
      </c>
    </row>
    <row r="173" spans="2:39" ht="16.5" thickBot="1" x14ac:dyDescent="0.3">
      <c r="B173" s="602" t="s">
        <v>219</v>
      </c>
      <c r="C173" s="603"/>
      <c r="D173" s="604"/>
      <c r="E173" s="52"/>
      <c r="F173" s="47"/>
      <c r="G173" s="52"/>
      <c r="H173" s="52"/>
      <c r="I173" s="52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4">
        <f>AVERAGE(AM167:AM171)</f>
        <v>0.2</v>
      </c>
    </row>
    <row r="174" spans="2:39" ht="15.75" thickBot="1" x14ac:dyDescent="0.3"/>
    <row r="175" spans="2:39" ht="16.5" thickBot="1" x14ac:dyDescent="0.3">
      <c r="B175" s="574" t="s">
        <v>403</v>
      </c>
      <c r="C175" s="575"/>
      <c r="D175" s="576"/>
      <c r="E175" s="50"/>
      <c r="F175" s="64"/>
      <c r="G175" s="50"/>
      <c r="H175" s="50"/>
      <c r="I175" s="50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37" t="s">
        <v>404</v>
      </c>
    </row>
    <row r="176" spans="2:39" ht="15.75" x14ac:dyDescent="0.25">
      <c r="B176" s="38">
        <v>22</v>
      </c>
      <c r="C176" s="570" t="s">
        <v>405</v>
      </c>
      <c r="D176" s="589"/>
      <c r="E176" s="51"/>
      <c r="F176" s="46"/>
      <c r="G176" s="51"/>
      <c r="H176" s="51"/>
      <c r="I176" s="51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27">
        <v>0</v>
      </c>
    </row>
    <row r="177" spans="2:39" ht="15.75" x14ac:dyDescent="0.25">
      <c r="B177" s="40">
        <v>23</v>
      </c>
      <c r="C177" s="572" t="s">
        <v>406</v>
      </c>
      <c r="D177" s="590"/>
      <c r="E177" s="51"/>
      <c r="F177" s="46"/>
      <c r="G177" s="51"/>
      <c r="H177" s="51"/>
      <c r="I177" s="51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28">
        <v>0</v>
      </c>
    </row>
    <row r="178" spans="2:39" ht="15.75" x14ac:dyDescent="0.25">
      <c r="B178" s="40">
        <v>24</v>
      </c>
      <c r="C178" s="572" t="s">
        <v>407</v>
      </c>
      <c r="D178" s="590"/>
      <c r="E178" s="51"/>
      <c r="F178" s="46"/>
      <c r="G178" s="51"/>
      <c r="H178" s="51"/>
      <c r="I178" s="51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28">
        <v>0</v>
      </c>
    </row>
    <row r="179" spans="2:39" ht="15.75" x14ac:dyDescent="0.25">
      <c r="B179" s="40">
        <v>25</v>
      </c>
      <c r="C179" s="572" t="s">
        <v>408</v>
      </c>
      <c r="D179" s="590"/>
      <c r="E179" s="51"/>
      <c r="F179" s="46"/>
      <c r="G179" s="51"/>
      <c r="H179" s="51"/>
      <c r="I179" s="51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28">
        <v>0</v>
      </c>
    </row>
    <row r="180" spans="2:39" ht="16.5" thickBot="1" x14ac:dyDescent="0.3">
      <c r="B180" s="48">
        <v>26</v>
      </c>
      <c r="C180" s="605" t="s">
        <v>409</v>
      </c>
      <c r="D180" s="606"/>
      <c r="E180" s="51"/>
      <c r="F180" s="46"/>
      <c r="G180" s="51"/>
      <c r="H180" s="51"/>
      <c r="I180" s="51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29">
        <v>0</v>
      </c>
    </row>
    <row r="181" spans="2:39" ht="16.5" thickBot="1" x14ac:dyDescent="0.3">
      <c r="B181" s="599" t="s">
        <v>218</v>
      </c>
      <c r="C181" s="600"/>
      <c r="D181" s="601"/>
      <c r="E181" s="50"/>
      <c r="F181" s="63"/>
      <c r="G181" s="50"/>
      <c r="H181" s="50"/>
      <c r="I181" s="50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12">
        <f>SUM(AM176:AM180)</f>
        <v>0</v>
      </c>
    </row>
    <row r="182" spans="2:39" ht="16.5" thickBot="1" x14ac:dyDescent="0.3">
      <c r="B182" s="599" t="s">
        <v>219</v>
      </c>
      <c r="C182" s="600"/>
      <c r="D182" s="601"/>
      <c r="E182" s="52"/>
      <c r="F182" s="47"/>
      <c r="G182" s="52"/>
      <c r="H182" s="52"/>
      <c r="I182" s="52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4">
        <f>AVERAGE(AM176:AM180)</f>
        <v>0</v>
      </c>
    </row>
    <row r="183" spans="2:39" ht="15.75" thickBot="1" x14ac:dyDescent="0.3"/>
    <row r="184" spans="2:39" ht="16.5" thickBot="1" x14ac:dyDescent="0.3">
      <c r="B184" s="574" t="s">
        <v>410</v>
      </c>
      <c r="C184" s="575"/>
      <c r="D184" s="576"/>
      <c r="E184" s="50"/>
      <c r="F184" s="64"/>
      <c r="G184" s="50"/>
      <c r="H184" s="50"/>
      <c r="I184" s="50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37" t="s">
        <v>253</v>
      </c>
    </row>
    <row r="185" spans="2:39" ht="15.75" x14ac:dyDescent="0.25">
      <c r="B185" s="38">
        <v>22</v>
      </c>
      <c r="C185" s="570" t="s">
        <v>411</v>
      </c>
      <c r="D185" s="589"/>
      <c r="E185" s="51"/>
      <c r="F185" s="46"/>
      <c r="G185" s="51"/>
      <c r="H185" s="51"/>
      <c r="I185" s="51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27">
        <v>0</v>
      </c>
    </row>
    <row r="186" spans="2:39" ht="15.75" x14ac:dyDescent="0.25">
      <c r="B186" s="40">
        <v>23</v>
      </c>
      <c r="C186" s="572" t="s">
        <v>412</v>
      </c>
      <c r="D186" s="590"/>
      <c r="E186" s="51"/>
      <c r="F186" s="46"/>
      <c r="G186" s="51"/>
      <c r="H186" s="51"/>
      <c r="I186" s="51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28">
        <v>0</v>
      </c>
    </row>
    <row r="187" spans="2:39" ht="15.75" x14ac:dyDescent="0.25">
      <c r="B187" s="40">
        <v>24</v>
      </c>
      <c r="C187" s="572" t="s">
        <v>413</v>
      </c>
      <c r="D187" s="590"/>
      <c r="E187" s="51"/>
      <c r="F187" s="46"/>
      <c r="G187" s="51"/>
      <c r="H187" s="51"/>
      <c r="I187" s="51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28">
        <v>0</v>
      </c>
    </row>
    <row r="188" spans="2:39" ht="15.75" x14ac:dyDescent="0.25">
      <c r="B188" s="40">
        <v>25</v>
      </c>
      <c r="C188" s="572" t="s">
        <v>414</v>
      </c>
      <c r="D188" s="590"/>
      <c r="E188" s="51"/>
      <c r="F188" s="46"/>
      <c r="G188" s="51"/>
      <c r="H188" s="51"/>
      <c r="I188" s="51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28">
        <v>0</v>
      </c>
    </row>
    <row r="189" spans="2:39" ht="16.5" thickBot="1" x14ac:dyDescent="0.3">
      <c r="B189" s="41">
        <v>26</v>
      </c>
      <c r="C189" s="577" t="s">
        <v>415</v>
      </c>
      <c r="D189" s="591"/>
      <c r="E189" s="51"/>
      <c r="F189" s="46"/>
      <c r="G189" s="51"/>
      <c r="H189" s="51"/>
      <c r="I189" s="51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29">
        <v>0</v>
      </c>
    </row>
    <row r="190" spans="2:39" ht="16.5" thickBot="1" x14ac:dyDescent="0.3">
      <c r="B190" s="599" t="s">
        <v>218</v>
      </c>
      <c r="C190" s="600"/>
      <c r="D190" s="601"/>
      <c r="E190" s="50"/>
      <c r="F190" s="63"/>
      <c r="G190" s="50"/>
      <c r="H190" s="50"/>
      <c r="I190" s="50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12">
        <f>SUM(AM185:AM189)</f>
        <v>0</v>
      </c>
    </row>
    <row r="191" spans="2:39" ht="16.5" thickBot="1" x14ac:dyDescent="0.3">
      <c r="B191" s="602" t="s">
        <v>219</v>
      </c>
      <c r="C191" s="603"/>
      <c r="D191" s="604"/>
      <c r="E191" s="52"/>
      <c r="F191" s="47"/>
      <c r="G191" s="52"/>
      <c r="H191" s="52"/>
      <c r="I191" s="52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4">
        <f>AVERAGE(AM185:AM189)</f>
        <v>0</v>
      </c>
    </row>
    <row r="192" spans="2:39" ht="15.75" thickBot="1" x14ac:dyDescent="0.3"/>
    <row r="193" spans="2:39" ht="16.5" thickBot="1" x14ac:dyDescent="0.3">
      <c r="B193" s="574" t="s">
        <v>416</v>
      </c>
      <c r="C193" s="575"/>
      <c r="D193" s="576"/>
      <c r="E193" s="50"/>
      <c r="F193" s="64"/>
      <c r="G193" s="50"/>
      <c r="H193" s="50"/>
      <c r="I193" s="50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37" t="s">
        <v>417</v>
      </c>
    </row>
    <row r="194" spans="2:39" ht="15.75" x14ac:dyDescent="0.25">
      <c r="B194" s="38">
        <v>22</v>
      </c>
      <c r="C194" s="570" t="s">
        <v>418</v>
      </c>
      <c r="D194" s="589"/>
      <c r="E194" s="51"/>
      <c r="F194" s="46"/>
      <c r="G194" s="51"/>
      <c r="H194" s="51"/>
      <c r="I194" s="51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27">
        <v>0</v>
      </c>
    </row>
    <row r="195" spans="2:39" ht="15.75" x14ac:dyDescent="0.25">
      <c r="B195" s="40">
        <v>23</v>
      </c>
      <c r="C195" s="572" t="s">
        <v>419</v>
      </c>
      <c r="D195" s="590"/>
      <c r="E195" s="51"/>
      <c r="F195" s="46"/>
      <c r="G195" s="51"/>
      <c r="H195" s="51"/>
      <c r="I195" s="51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28">
        <v>0</v>
      </c>
    </row>
    <row r="196" spans="2:39" ht="15.75" x14ac:dyDescent="0.25">
      <c r="B196" s="40">
        <v>24</v>
      </c>
      <c r="C196" s="572" t="s">
        <v>420</v>
      </c>
      <c r="D196" s="590"/>
      <c r="E196" s="51"/>
      <c r="F196" s="46"/>
      <c r="G196" s="51"/>
      <c r="H196" s="51"/>
      <c r="I196" s="51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28">
        <v>0</v>
      </c>
    </row>
    <row r="197" spans="2:39" ht="15.75" x14ac:dyDescent="0.25">
      <c r="B197" s="40">
        <v>25</v>
      </c>
      <c r="C197" s="572" t="s">
        <v>421</v>
      </c>
      <c r="D197" s="590"/>
      <c r="E197" s="51"/>
      <c r="F197" s="46"/>
      <c r="G197" s="51"/>
      <c r="H197" s="51"/>
      <c r="I197" s="51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28">
        <v>0</v>
      </c>
    </row>
    <row r="198" spans="2:39" ht="16.5" thickBot="1" x14ac:dyDescent="0.3">
      <c r="B198" s="41">
        <v>26</v>
      </c>
      <c r="C198" s="577" t="s">
        <v>422</v>
      </c>
      <c r="D198" s="591"/>
      <c r="E198" s="51"/>
      <c r="F198" s="46"/>
      <c r="G198" s="51"/>
      <c r="H198" s="51"/>
      <c r="I198" s="51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29">
        <v>0</v>
      </c>
    </row>
    <row r="199" spans="2:39" ht="16.5" thickBot="1" x14ac:dyDescent="0.3">
      <c r="B199" s="534" t="s">
        <v>218</v>
      </c>
      <c r="C199" s="534"/>
      <c r="D199" s="534"/>
      <c r="E199" s="50"/>
      <c r="F199" s="63"/>
      <c r="G199" s="50"/>
      <c r="H199" s="50"/>
      <c r="I199" s="50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12">
        <f>SUM(AM194:AM198)</f>
        <v>0</v>
      </c>
    </row>
    <row r="200" spans="2:39" ht="16.5" thickBot="1" x14ac:dyDescent="0.3">
      <c r="B200" s="534" t="s">
        <v>219</v>
      </c>
      <c r="C200" s="534"/>
      <c r="D200" s="534"/>
      <c r="E200" s="52"/>
      <c r="F200" s="47"/>
      <c r="G200" s="52"/>
      <c r="H200" s="52"/>
      <c r="I200" s="52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4">
        <f>AVERAGE(AM194:AM198)</f>
        <v>0</v>
      </c>
    </row>
    <row r="201" spans="2:39" ht="15.75" thickBot="1" x14ac:dyDescent="0.3"/>
    <row r="202" spans="2:39" ht="16.5" thickBot="1" x14ac:dyDescent="0.3">
      <c r="B202" s="574" t="s">
        <v>423</v>
      </c>
      <c r="C202" s="575"/>
      <c r="D202" s="576"/>
      <c r="E202" s="50"/>
      <c r="F202" s="64"/>
      <c r="G202" s="50"/>
      <c r="H202" s="50"/>
      <c r="I202" s="50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37" t="s">
        <v>424</v>
      </c>
    </row>
    <row r="203" spans="2:39" ht="15.75" x14ac:dyDescent="0.25">
      <c r="B203" s="38">
        <v>22</v>
      </c>
      <c r="C203" s="570" t="s">
        <v>425</v>
      </c>
      <c r="D203" s="589"/>
      <c r="E203" s="51"/>
      <c r="F203" s="46"/>
      <c r="G203" s="51"/>
      <c r="H203" s="51"/>
      <c r="I203" s="51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27">
        <v>0</v>
      </c>
    </row>
    <row r="204" spans="2:39" ht="15.75" x14ac:dyDescent="0.25">
      <c r="B204" s="40">
        <v>23</v>
      </c>
      <c r="C204" s="572" t="s">
        <v>426</v>
      </c>
      <c r="D204" s="590"/>
      <c r="E204" s="51"/>
      <c r="F204" s="46"/>
      <c r="G204" s="51"/>
      <c r="H204" s="51"/>
      <c r="I204" s="51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28">
        <v>0</v>
      </c>
    </row>
    <row r="205" spans="2:39" ht="15.75" x14ac:dyDescent="0.25">
      <c r="B205" s="40">
        <v>24</v>
      </c>
      <c r="C205" s="572" t="s">
        <v>427</v>
      </c>
      <c r="D205" s="590"/>
      <c r="E205" s="51"/>
      <c r="F205" s="46"/>
      <c r="G205" s="51"/>
      <c r="H205" s="51"/>
      <c r="I205" s="51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28">
        <v>0</v>
      </c>
    </row>
    <row r="206" spans="2:39" ht="15.75" x14ac:dyDescent="0.25">
      <c r="B206" s="40">
        <v>25</v>
      </c>
      <c r="C206" s="572" t="s">
        <v>428</v>
      </c>
      <c r="D206" s="590"/>
      <c r="E206" s="51"/>
      <c r="F206" s="46"/>
      <c r="G206" s="51"/>
      <c r="H206" s="51"/>
      <c r="I206" s="51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28">
        <v>0</v>
      </c>
    </row>
    <row r="207" spans="2:39" ht="16.5" thickBot="1" x14ac:dyDescent="0.3">
      <c r="B207" s="41">
        <v>26</v>
      </c>
      <c r="C207" s="577" t="s">
        <v>429</v>
      </c>
      <c r="D207" s="591"/>
      <c r="E207" s="51"/>
      <c r="F207" s="46"/>
      <c r="G207" s="51"/>
      <c r="H207" s="51"/>
      <c r="I207" s="51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29">
        <v>0</v>
      </c>
    </row>
    <row r="208" spans="2:39" ht="16.5" thickBot="1" x14ac:dyDescent="0.3">
      <c r="B208" s="534" t="s">
        <v>218</v>
      </c>
      <c r="C208" s="534"/>
      <c r="D208" s="534"/>
      <c r="E208" s="50"/>
      <c r="F208" s="63"/>
      <c r="G208" s="50"/>
      <c r="H208" s="50"/>
      <c r="I208" s="50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12">
        <f>SUM(AM203:AM207)</f>
        <v>0</v>
      </c>
    </row>
    <row r="209" spans="2:39" ht="16.5" thickBot="1" x14ac:dyDescent="0.3">
      <c r="B209" s="534" t="s">
        <v>219</v>
      </c>
      <c r="C209" s="534"/>
      <c r="D209" s="534"/>
      <c r="E209" s="52"/>
      <c r="F209" s="47"/>
      <c r="G209" s="52"/>
      <c r="H209" s="52"/>
      <c r="I209" s="52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4">
        <f>AVERAGE(AM203:AM207)</f>
        <v>0</v>
      </c>
    </row>
    <row r="210" spans="2:39" ht="15.75" thickBot="1" x14ac:dyDescent="0.3"/>
    <row r="211" spans="2:39" ht="16.5" thickBot="1" x14ac:dyDescent="0.3">
      <c r="B211" s="574" t="s">
        <v>430</v>
      </c>
      <c r="C211" s="575"/>
      <c r="D211" s="576"/>
      <c r="E211" s="50"/>
      <c r="F211" s="64"/>
      <c r="G211" s="50"/>
      <c r="H211" s="50"/>
      <c r="I211" s="50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37" t="s">
        <v>431</v>
      </c>
    </row>
    <row r="212" spans="2:39" ht="15.75" x14ac:dyDescent="0.25">
      <c r="B212" s="38">
        <v>22</v>
      </c>
      <c r="C212" s="570" t="s">
        <v>432</v>
      </c>
      <c r="D212" s="589"/>
      <c r="E212" s="51"/>
      <c r="F212" s="46"/>
      <c r="G212" s="51"/>
      <c r="H212" s="51"/>
      <c r="I212" s="51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27">
        <v>0</v>
      </c>
    </row>
    <row r="213" spans="2:39" ht="15.75" x14ac:dyDescent="0.25">
      <c r="B213" s="40">
        <v>23</v>
      </c>
      <c r="C213" s="572" t="s">
        <v>433</v>
      </c>
      <c r="D213" s="590"/>
      <c r="E213" s="51"/>
      <c r="F213" s="46"/>
      <c r="G213" s="51"/>
      <c r="H213" s="51"/>
      <c r="I213" s="51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28">
        <v>0</v>
      </c>
    </row>
    <row r="214" spans="2:39" ht="15.75" x14ac:dyDescent="0.25">
      <c r="B214" s="40">
        <v>24</v>
      </c>
      <c r="C214" s="572" t="s">
        <v>434</v>
      </c>
      <c r="D214" s="590"/>
      <c r="E214" s="51"/>
      <c r="F214" s="46"/>
      <c r="G214" s="51"/>
      <c r="H214" s="51"/>
      <c r="I214" s="51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28">
        <v>0</v>
      </c>
    </row>
    <row r="215" spans="2:39" ht="15.75" x14ac:dyDescent="0.25">
      <c r="B215" s="40">
        <v>25</v>
      </c>
      <c r="C215" s="572" t="s">
        <v>435</v>
      </c>
      <c r="D215" s="590"/>
      <c r="E215" s="51"/>
      <c r="F215" s="46"/>
      <c r="G215" s="51"/>
      <c r="H215" s="51"/>
      <c r="I215" s="51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28">
        <v>0</v>
      </c>
    </row>
    <row r="216" spans="2:39" ht="16.5" thickBot="1" x14ac:dyDescent="0.3">
      <c r="B216" s="41">
        <v>26</v>
      </c>
      <c r="C216" s="577" t="s">
        <v>436</v>
      </c>
      <c r="D216" s="591"/>
      <c r="E216" s="51"/>
      <c r="F216" s="46"/>
      <c r="G216" s="51"/>
      <c r="H216" s="51"/>
      <c r="I216" s="51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29">
        <v>0</v>
      </c>
    </row>
    <row r="217" spans="2:39" ht="16.5" thickBot="1" x14ac:dyDescent="0.3">
      <c r="B217" s="534" t="s">
        <v>218</v>
      </c>
      <c r="C217" s="534"/>
      <c r="D217" s="534"/>
      <c r="E217" s="50"/>
      <c r="F217" s="63"/>
      <c r="G217" s="50"/>
      <c r="H217" s="50"/>
      <c r="I217" s="50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12">
        <f>SUM(AM212:AM216)</f>
        <v>0</v>
      </c>
    </row>
    <row r="218" spans="2:39" ht="16.5" thickBot="1" x14ac:dyDescent="0.3">
      <c r="B218" s="534" t="s">
        <v>219</v>
      </c>
      <c r="C218" s="534"/>
      <c r="D218" s="534"/>
      <c r="E218" s="52"/>
      <c r="F218" s="47"/>
      <c r="G218" s="52"/>
      <c r="H218" s="52"/>
      <c r="I218" s="52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4">
        <f>AVERAGE(AM212:AM216)</f>
        <v>0</v>
      </c>
    </row>
    <row r="219" spans="2:39" ht="15.75" thickBot="1" x14ac:dyDescent="0.3"/>
    <row r="220" spans="2:39" ht="16.5" thickBot="1" x14ac:dyDescent="0.3">
      <c r="B220" s="574" t="s">
        <v>437</v>
      </c>
      <c r="C220" s="575"/>
      <c r="D220" s="607"/>
      <c r="E220" s="50"/>
      <c r="F220" s="64"/>
      <c r="G220" s="50"/>
      <c r="H220" s="50"/>
      <c r="I220" s="50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37" t="s">
        <v>438</v>
      </c>
    </row>
    <row r="221" spans="2:39" ht="15.75" x14ac:dyDescent="0.25">
      <c r="B221" s="38">
        <v>22</v>
      </c>
      <c r="C221" s="570" t="s">
        <v>439</v>
      </c>
      <c r="D221" s="571"/>
      <c r="E221" s="51"/>
      <c r="F221" s="46"/>
      <c r="G221" s="51"/>
      <c r="H221" s="51"/>
      <c r="I221" s="51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27">
        <v>0</v>
      </c>
    </row>
    <row r="222" spans="2:39" ht="15.75" x14ac:dyDescent="0.25">
      <c r="B222" s="40">
        <v>23</v>
      </c>
      <c r="C222" s="572" t="s">
        <v>440</v>
      </c>
      <c r="D222" s="573"/>
      <c r="E222" s="51"/>
      <c r="F222" s="46"/>
      <c r="G222" s="51"/>
      <c r="H222" s="51"/>
      <c r="I222" s="51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28">
        <v>0</v>
      </c>
    </row>
    <row r="223" spans="2:39" ht="15.75" x14ac:dyDescent="0.25">
      <c r="B223" s="40">
        <v>24</v>
      </c>
      <c r="C223" s="572" t="s">
        <v>441</v>
      </c>
      <c r="D223" s="573"/>
      <c r="E223" s="51"/>
      <c r="F223" s="46"/>
      <c r="G223" s="51"/>
      <c r="H223" s="51"/>
      <c r="I223" s="51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28">
        <v>0</v>
      </c>
    </row>
    <row r="224" spans="2:39" ht="15.75" x14ac:dyDescent="0.25">
      <c r="B224" s="40">
        <v>25</v>
      </c>
      <c r="C224" s="572" t="s">
        <v>442</v>
      </c>
      <c r="D224" s="573"/>
      <c r="E224" s="51"/>
      <c r="F224" s="46"/>
      <c r="G224" s="51"/>
      <c r="H224" s="51"/>
      <c r="I224" s="51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28">
        <v>0</v>
      </c>
    </row>
    <row r="225" spans="2:39" ht="16.5" thickBot="1" x14ac:dyDescent="0.3">
      <c r="B225" s="41">
        <v>26</v>
      </c>
      <c r="C225" s="577" t="s">
        <v>443</v>
      </c>
      <c r="D225" s="578"/>
      <c r="E225" s="51"/>
      <c r="F225" s="46"/>
      <c r="G225" s="51"/>
      <c r="H225" s="51"/>
      <c r="I225" s="51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29">
        <v>0</v>
      </c>
    </row>
    <row r="226" spans="2:39" ht="16.5" thickBot="1" x14ac:dyDescent="0.3">
      <c r="B226" s="534" t="s">
        <v>218</v>
      </c>
      <c r="C226" s="534"/>
      <c r="D226" s="534"/>
      <c r="E226" s="50"/>
      <c r="F226" s="63"/>
      <c r="G226" s="50"/>
      <c r="H226" s="50"/>
      <c r="I226" s="50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12">
        <f>SUM(AM221:AM225)</f>
        <v>0</v>
      </c>
    </row>
    <row r="227" spans="2:39" ht="16.5" thickBot="1" x14ac:dyDescent="0.3">
      <c r="B227" s="534" t="s">
        <v>219</v>
      </c>
      <c r="C227" s="534"/>
      <c r="D227" s="534"/>
      <c r="E227" s="52"/>
      <c r="F227" s="47"/>
      <c r="G227" s="52"/>
      <c r="H227" s="52"/>
      <c r="I227" s="52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4">
        <f>AVERAGE(AM221:AM225)</f>
        <v>0</v>
      </c>
    </row>
    <row r="228" spans="2:39" ht="15.75" thickBot="1" x14ac:dyDescent="0.3"/>
    <row r="229" spans="2:39" ht="16.5" thickBot="1" x14ac:dyDescent="0.3">
      <c r="B229" s="574" t="s">
        <v>444</v>
      </c>
      <c r="C229" s="575"/>
      <c r="D229" s="576"/>
      <c r="E229" s="50"/>
      <c r="F229" s="64"/>
      <c r="G229" s="50"/>
      <c r="H229" s="50"/>
      <c r="I229" s="50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37" t="s">
        <v>268</v>
      </c>
    </row>
    <row r="230" spans="2:39" ht="15.75" x14ac:dyDescent="0.25">
      <c r="B230" s="38">
        <v>22</v>
      </c>
      <c r="C230" s="570" t="s">
        <v>445</v>
      </c>
      <c r="D230" s="589"/>
      <c r="E230" s="51"/>
      <c r="F230" s="46"/>
      <c r="G230" s="51"/>
      <c r="H230" s="51"/>
      <c r="I230" s="51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27">
        <v>0</v>
      </c>
    </row>
    <row r="231" spans="2:39" ht="15.75" x14ac:dyDescent="0.25">
      <c r="B231" s="40">
        <v>23</v>
      </c>
      <c r="C231" s="572" t="s">
        <v>446</v>
      </c>
      <c r="D231" s="590"/>
      <c r="E231" s="51"/>
      <c r="F231" s="46"/>
      <c r="G231" s="51"/>
      <c r="H231" s="51"/>
      <c r="I231" s="51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28">
        <v>0</v>
      </c>
    </row>
    <row r="232" spans="2:39" ht="15.75" x14ac:dyDescent="0.25">
      <c r="B232" s="40">
        <v>24</v>
      </c>
      <c r="C232" s="572" t="s">
        <v>447</v>
      </c>
      <c r="D232" s="590"/>
      <c r="E232" s="51"/>
      <c r="F232" s="46"/>
      <c r="G232" s="51"/>
      <c r="H232" s="51"/>
      <c r="I232" s="51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28">
        <v>0</v>
      </c>
    </row>
    <row r="233" spans="2:39" ht="15.75" x14ac:dyDescent="0.25">
      <c r="B233" s="40">
        <v>25</v>
      </c>
      <c r="C233" s="572" t="s">
        <v>448</v>
      </c>
      <c r="D233" s="590"/>
      <c r="E233" s="51"/>
      <c r="F233" s="46"/>
      <c r="G233" s="51"/>
      <c r="H233" s="51"/>
      <c r="I233" s="51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28">
        <v>0</v>
      </c>
    </row>
    <row r="234" spans="2:39" ht="16.5" thickBot="1" x14ac:dyDescent="0.3">
      <c r="B234" s="41">
        <v>26</v>
      </c>
      <c r="C234" s="577" t="s">
        <v>449</v>
      </c>
      <c r="D234" s="591"/>
      <c r="E234" s="51"/>
      <c r="F234" s="46"/>
      <c r="G234" s="51"/>
      <c r="H234" s="51"/>
      <c r="I234" s="51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29">
        <v>0</v>
      </c>
    </row>
    <row r="235" spans="2:39" ht="16.5" thickBot="1" x14ac:dyDescent="0.3">
      <c r="B235" s="534" t="s">
        <v>218</v>
      </c>
      <c r="C235" s="534"/>
      <c r="D235" s="534"/>
      <c r="E235" s="50"/>
      <c r="F235" s="63"/>
      <c r="G235" s="50"/>
      <c r="H235" s="50"/>
      <c r="I235" s="50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12">
        <f>SUM(AM230:AM234)</f>
        <v>0</v>
      </c>
    </row>
    <row r="236" spans="2:39" ht="16.5" thickBot="1" x14ac:dyDescent="0.3">
      <c r="B236" s="534" t="s">
        <v>219</v>
      </c>
      <c r="C236" s="534"/>
      <c r="D236" s="534"/>
      <c r="E236" s="52"/>
      <c r="F236" s="47"/>
      <c r="G236" s="52"/>
      <c r="H236" s="52"/>
      <c r="I236" s="52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4">
        <f>AVERAGE(AM230:AM234)</f>
        <v>0</v>
      </c>
    </row>
    <row r="237" spans="2:39" ht="15.75" thickBot="1" x14ac:dyDescent="0.3"/>
    <row r="238" spans="2:39" ht="16.5" thickBot="1" x14ac:dyDescent="0.3">
      <c r="B238" s="574" t="s">
        <v>450</v>
      </c>
      <c r="C238" s="575"/>
      <c r="D238" s="576"/>
      <c r="E238" s="50"/>
      <c r="F238" s="64"/>
      <c r="G238" s="50"/>
      <c r="H238" s="50"/>
      <c r="I238" s="50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37" t="s">
        <v>250</v>
      </c>
    </row>
    <row r="239" spans="2:39" ht="15.75" x14ac:dyDescent="0.25">
      <c r="B239" s="38">
        <v>22</v>
      </c>
      <c r="C239" s="570" t="s">
        <v>451</v>
      </c>
      <c r="D239" s="589"/>
      <c r="E239" s="51"/>
      <c r="F239" s="46"/>
      <c r="G239" s="51"/>
      <c r="H239" s="51"/>
      <c r="I239" s="51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27">
        <v>0</v>
      </c>
    </row>
    <row r="240" spans="2:39" ht="15.75" x14ac:dyDescent="0.25">
      <c r="B240" s="40">
        <v>23</v>
      </c>
      <c r="C240" s="572" t="s">
        <v>452</v>
      </c>
      <c r="D240" s="590"/>
      <c r="E240" s="51"/>
      <c r="F240" s="46"/>
      <c r="G240" s="51"/>
      <c r="H240" s="51"/>
      <c r="I240" s="51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28">
        <v>0</v>
      </c>
    </row>
    <row r="241" spans="2:39" ht="15.75" x14ac:dyDescent="0.25">
      <c r="B241" s="40">
        <v>24</v>
      </c>
      <c r="C241" s="572" t="s">
        <v>453</v>
      </c>
      <c r="D241" s="590"/>
      <c r="E241" s="51"/>
      <c r="F241" s="46"/>
      <c r="G241" s="51"/>
      <c r="H241" s="51"/>
      <c r="I241" s="51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28">
        <v>0</v>
      </c>
    </row>
    <row r="242" spans="2:39" ht="15.75" x14ac:dyDescent="0.25">
      <c r="B242" s="40">
        <v>25</v>
      </c>
      <c r="C242" s="572" t="s">
        <v>454</v>
      </c>
      <c r="D242" s="590"/>
      <c r="E242" s="51"/>
      <c r="F242" s="46"/>
      <c r="G242" s="51"/>
      <c r="H242" s="51"/>
      <c r="I242" s="51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28">
        <v>0</v>
      </c>
    </row>
    <row r="243" spans="2:39" ht="16.5" thickBot="1" x14ac:dyDescent="0.3">
      <c r="B243" s="41">
        <v>26</v>
      </c>
      <c r="C243" s="577" t="s">
        <v>455</v>
      </c>
      <c r="D243" s="591"/>
      <c r="E243" s="51"/>
      <c r="F243" s="46"/>
      <c r="G243" s="51"/>
      <c r="H243" s="51"/>
      <c r="I243" s="51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29">
        <v>0</v>
      </c>
    </row>
    <row r="244" spans="2:39" ht="16.5" thickBot="1" x14ac:dyDescent="0.3">
      <c r="B244" s="534" t="s">
        <v>218</v>
      </c>
      <c r="C244" s="534"/>
      <c r="D244" s="534"/>
      <c r="E244" s="50"/>
      <c r="F244" s="63"/>
      <c r="G244" s="50"/>
      <c r="H244" s="50"/>
      <c r="I244" s="50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12">
        <f>SUM(AM239:AM243)</f>
        <v>0</v>
      </c>
    </row>
    <row r="245" spans="2:39" ht="16.5" thickBot="1" x14ac:dyDescent="0.3">
      <c r="B245" s="534" t="s">
        <v>219</v>
      </c>
      <c r="C245" s="534"/>
      <c r="D245" s="534"/>
      <c r="E245" s="52"/>
      <c r="F245" s="47"/>
      <c r="G245" s="52"/>
      <c r="H245" s="52"/>
      <c r="I245" s="52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4">
        <f>AVERAGE(AM239:AM243)</f>
        <v>0</v>
      </c>
    </row>
    <row r="246" spans="2:39" ht="15.75" thickBot="1" x14ac:dyDescent="0.3">
      <c r="G246"/>
      <c r="H246"/>
      <c r="I246"/>
      <c r="AF246" s="608"/>
      <c r="AG246" s="79"/>
      <c r="AH246" s="79"/>
      <c r="AI246" s="79"/>
      <c r="AJ246" s="79"/>
      <c r="AK246" s="79"/>
      <c r="AL246" s="79"/>
    </row>
    <row r="247" spans="2:39" ht="16.5" thickBot="1" x14ac:dyDescent="0.3">
      <c r="B247" s="574" t="s">
        <v>456</v>
      </c>
      <c r="C247" s="575"/>
      <c r="D247" s="576"/>
      <c r="G247"/>
      <c r="H247"/>
      <c r="I247"/>
      <c r="AF247" s="608"/>
      <c r="AG247" s="79"/>
      <c r="AH247" s="79"/>
      <c r="AI247" s="79"/>
      <c r="AJ247" s="79"/>
      <c r="AK247" s="79"/>
      <c r="AL247" s="79"/>
    </row>
    <row r="248" spans="2:39" ht="15.75" x14ac:dyDescent="0.25">
      <c r="B248" s="38">
        <v>22</v>
      </c>
      <c r="C248" s="570" t="s">
        <v>457</v>
      </c>
      <c r="D248" s="589"/>
      <c r="G248"/>
      <c r="H248"/>
      <c r="I248"/>
      <c r="AF248" s="608"/>
      <c r="AG248" s="79"/>
      <c r="AH248" s="79"/>
      <c r="AI248" s="79"/>
      <c r="AJ248" s="79"/>
      <c r="AK248" s="79"/>
      <c r="AL248" s="79"/>
    </row>
    <row r="249" spans="2:39" ht="15.75" x14ac:dyDescent="0.25">
      <c r="B249" s="40">
        <v>23</v>
      </c>
      <c r="C249" s="572" t="s">
        <v>458</v>
      </c>
      <c r="D249" s="590"/>
      <c r="G249"/>
      <c r="H249"/>
      <c r="I249"/>
      <c r="AF249" s="608"/>
      <c r="AG249" s="79"/>
      <c r="AH249" s="79"/>
      <c r="AI249" s="79"/>
      <c r="AJ249" s="79"/>
      <c r="AK249" s="79"/>
      <c r="AL249" s="79"/>
    </row>
    <row r="250" spans="2:39" ht="15.75" x14ac:dyDescent="0.25">
      <c r="B250" s="40">
        <v>24</v>
      </c>
      <c r="C250" s="572" t="s">
        <v>459</v>
      </c>
      <c r="D250" s="590"/>
      <c r="G250"/>
      <c r="H250"/>
      <c r="I250"/>
      <c r="AF250" s="608"/>
      <c r="AG250" s="79"/>
      <c r="AH250" s="79"/>
      <c r="AI250" s="79"/>
      <c r="AJ250" s="79"/>
      <c r="AK250" s="79"/>
      <c r="AL250" s="79"/>
    </row>
    <row r="251" spans="2:39" ht="15.75" x14ac:dyDescent="0.25">
      <c r="B251" s="40">
        <v>25</v>
      </c>
      <c r="C251" s="572" t="s">
        <v>460</v>
      </c>
      <c r="D251" s="590"/>
      <c r="G251"/>
      <c r="H251"/>
      <c r="I251"/>
      <c r="AF251" s="608"/>
      <c r="AG251" s="79"/>
      <c r="AH251" s="79"/>
      <c r="AI251" s="79"/>
      <c r="AJ251" s="79"/>
      <c r="AK251" s="79"/>
      <c r="AL251" s="79"/>
    </row>
    <row r="252" spans="2:39" ht="16.5" thickBot="1" x14ac:dyDescent="0.3">
      <c r="B252" s="41">
        <v>26</v>
      </c>
      <c r="C252" s="577" t="s">
        <v>461</v>
      </c>
      <c r="D252" s="591"/>
      <c r="G252"/>
      <c r="H252"/>
      <c r="I252"/>
      <c r="AF252" s="608"/>
      <c r="AG252" s="79"/>
      <c r="AH252" s="79"/>
      <c r="AI252" s="79"/>
      <c r="AJ252" s="79"/>
      <c r="AK252" s="79"/>
      <c r="AL252" s="79"/>
    </row>
    <row r="253" spans="2:39" ht="16.5" thickBot="1" x14ac:dyDescent="0.3">
      <c r="B253" s="534" t="s">
        <v>218</v>
      </c>
      <c r="C253" s="534"/>
      <c r="D253" s="534"/>
      <c r="G253"/>
      <c r="H253"/>
      <c r="I253"/>
      <c r="AF253" s="608"/>
      <c r="AG253" s="79"/>
      <c r="AH253" s="79"/>
      <c r="AI253" s="79"/>
      <c r="AJ253" s="79"/>
      <c r="AK253" s="79"/>
      <c r="AL253" s="79"/>
    </row>
    <row r="254" spans="2:39" ht="16.5" thickBot="1" x14ac:dyDescent="0.3">
      <c r="B254" s="534" t="s">
        <v>219</v>
      </c>
      <c r="C254" s="534"/>
      <c r="D254" s="534"/>
      <c r="G254"/>
      <c r="H254"/>
      <c r="I254"/>
      <c r="AF254" s="608"/>
      <c r="AG254" s="79"/>
      <c r="AH254" s="79"/>
      <c r="AI254" s="79"/>
      <c r="AJ254" s="79"/>
      <c r="AK254" s="79"/>
      <c r="AL254" s="79"/>
    </row>
    <row r="255" spans="2:39" x14ac:dyDescent="0.25">
      <c r="G255"/>
      <c r="H255"/>
      <c r="I255"/>
    </row>
  </sheetData>
  <mergeCells count="228">
    <mergeCell ref="B253:D253"/>
    <mergeCell ref="B254:D254"/>
    <mergeCell ref="C243:D243"/>
    <mergeCell ref="B244:D244"/>
    <mergeCell ref="B245:D245"/>
    <mergeCell ref="AF246:AF254"/>
    <mergeCell ref="B247:D247"/>
    <mergeCell ref="C248:D248"/>
    <mergeCell ref="C249:D249"/>
    <mergeCell ref="C250:D250"/>
    <mergeCell ref="C251:D251"/>
    <mergeCell ref="C252:D252"/>
    <mergeCell ref="B236:D236"/>
    <mergeCell ref="B238:D238"/>
    <mergeCell ref="C239:D239"/>
    <mergeCell ref="C240:D240"/>
    <mergeCell ref="C241:D241"/>
    <mergeCell ref="C242:D242"/>
    <mergeCell ref="C230:D230"/>
    <mergeCell ref="C231:D231"/>
    <mergeCell ref="C232:D232"/>
    <mergeCell ref="C233:D233"/>
    <mergeCell ref="C234:D234"/>
    <mergeCell ref="B235:D235"/>
    <mergeCell ref="C223:D223"/>
    <mergeCell ref="C224:D224"/>
    <mergeCell ref="C225:D225"/>
    <mergeCell ref="B226:D226"/>
    <mergeCell ref="B227:D227"/>
    <mergeCell ref="B229:D229"/>
    <mergeCell ref="C216:D216"/>
    <mergeCell ref="B217:D217"/>
    <mergeCell ref="B218:D218"/>
    <mergeCell ref="B220:D220"/>
    <mergeCell ref="C221:D221"/>
    <mergeCell ref="C222:D222"/>
    <mergeCell ref="B209:D209"/>
    <mergeCell ref="B211:D211"/>
    <mergeCell ref="C212:D212"/>
    <mergeCell ref="C213:D213"/>
    <mergeCell ref="C214:D214"/>
    <mergeCell ref="C215:D215"/>
    <mergeCell ref="C203:D203"/>
    <mergeCell ref="C204:D204"/>
    <mergeCell ref="C205:D205"/>
    <mergeCell ref="C206:D206"/>
    <mergeCell ref="C207:D207"/>
    <mergeCell ref="B208:D208"/>
    <mergeCell ref="C196:D196"/>
    <mergeCell ref="C197:D197"/>
    <mergeCell ref="C198:D198"/>
    <mergeCell ref="B199:D199"/>
    <mergeCell ref="B200:D200"/>
    <mergeCell ref="B202:D202"/>
    <mergeCell ref="C189:D189"/>
    <mergeCell ref="B190:D190"/>
    <mergeCell ref="B191:D191"/>
    <mergeCell ref="B193:D193"/>
    <mergeCell ref="C194:D194"/>
    <mergeCell ref="C195:D195"/>
    <mergeCell ref="B182:D182"/>
    <mergeCell ref="B184:D184"/>
    <mergeCell ref="C185:D185"/>
    <mergeCell ref="C186:D186"/>
    <mergeCell ref="C187:D187"/>
    <mergeCell ref="C188:D188"/>
    <mergeCell ref="C176:D176"/>
    <mergeCell ref="C177:D177"/>
    <mergeCell ref="C178:D178"/>
    <mergeCell ref="C179:D179"/>
    <mergeCell ref="C180:D180"/>
    <mergeCell ref="B181:D181"/>
    <mergeCell ref="C169:D169"/>
    <mergeCell ref="C170:D170"/>
    <mergeCell ref="C171:D171"/>
    <mergeCell ref="B172:D172"/>
    <mergeCell ref="B173:D173"/>
    <mergeCell ref="B175:D175"/>
    <mergeCell ref="C162:D162"/>
    <mergeCell ref="B163:D163"/>
    <mergeCell ref="B164:D164"/>
    <mergeCell ref="B166:D166"/>
    <mergeCell ref="C167:D167"/>
    <mergeCell ref="C168:D168"/>
    <mergeCell ref="B155:D155"/>
    <mergeCell ref="B157:D157"/>
    <mergeCell ref="C158:D158"/>
    <mergeCell ref="C159:D159"/>
    <mergeCell ref="C160:D160"/>
    <mergeCell ref="C161:D161"/>
    <mergeCell ref="C149:D149"/>
    <mergeCell ref="C150:D150"/>
    <mergeCell ref="C151:D151"/>
    <mergeCell ref="C152:D152"/>
    <mergeCell ref="C153:D153"/>
    <mergeCell ref="B154:D154"/>
    <mergeCell ref="C142:D142"/>
    <mergeCell ref="C143:D143"/>
    <mergeCell ref="C144:D144"/>
    <mergeCell ref="B145:D145"/>
    <mergeCell ref="B146:D146"/>
    <mergeCell ref="B148:D148"/>
    <mergeCell ref="C135:D135"/>
    <mergeCell ref="B136:D136"/>
    <mergeCell ref="B137:D137"/>
    <mergeCell ref="B139:D139"/>
    <mergeCell ref="C140:D140"/>
    <mergeCell ref="C141:D141"/>
    <mergeCell ref="B128:D128"/>
    <mergeCell ref="B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C126:D126"/>
    <mergeCell ref="B127:D127"/>
    <mergeCell ref="C115:D115"/>
    <mergeCell ref="C116:D116"/>
    <mergeCell ref="C117:D117"/>
    <mergeCell ref="B118:D118"/>
    <mergeCell ref="B119:D119"/>
    <mergeCell ref="B121:D121"/>
    <mergeCell ref="C108:D108"/>
    <mergeCell ref="B109:D109"/>
    <mergeCell ref="B110:D110"/>
    <mergeCell ref="B112:D112"/>
    <mergeCell ref="C113:D113"/>
    <mergeCell ref="C114:D114"/>
    <mergeCell ref="B101:D101"/>
    <mergeCell ref="B103:D103"/>
    <mergeCell ref="C104:D104"/>
    <mergeCell ref="C105:D105"/>
    <mergeCell ref="C106:D106"/>
    <mergeCell ref="C107:D107"/>
    <mergeCell ref="C95:D95"/>
    <mergeCell ref="C96:D96"/>
    <mergeCell ref="C97:D97"/>
    <mergeCell ref="C98:D98"/>
    <mergeCell ref="C99:D99"/>
    <mergeCell ref="B100:D100"/>
    <mergeCell ref="C88:D88"/>
    <mergeCell ref="C89:D89"/>
    <mergeCell ref="C90:D90"/>
    <mergeCell ref="B91:D91"/>
    <mergeCell ref="B92:D92"/>
    <mergeCell ref="B94:D94"/>
    <mergeCell ref="C81:D81"/>
    <mergeCell ref="B82:D82"/>
    <mergeCell ref="B83:D83"/>
    <mergeCell ref="B85:D85"/>
    <mergeCell ref="C86:D86"/>
    <mergeCell ref="C87:D87"/>
    <mergeCell ref="B74:D74"/>
    <mergeCell ref="B76:D76"/>
    <mergeCell ref="C77:D77"/>
    <mergeCell ref="C78:D78"/>
    <mergeCell ref="C79:D79"/>
    <mergeCell ref="C80:D80"/>
    <mergeCell ref="C68:D68"/>
    <mergeCell ref="C69:D69"/>
    <mergeCell ref="C70:D70"/>
    <mergeCell ref="C71:D71"/>
    <mergeCell ref="C72:D72"/>
    <mergeCell ref="B73:D73"/>
    <mergeCell ref="C61:D61"/>
    <mergeCell ref="C62:D62"/>
    <mergeCell ref="C63:D63"/>
    <mergeCell ref="B64:D64"/>
    <mergeCell ref="B65:D65"/>
    <mergeCell ref="B67:D67"/>
    <mergeCell ref="C54:D54"/>
    <mergeCell ref="B55:D55"/>
    <mergeCell ref="B56:D56"/>
    <mergeCell ref="B58:D58"/>
    <mergeCell ref="C59:D59"/>
    <mergeCell ref="C60:D60"/>
    <mergeCell ref="B47:D47"/>
    <mergeCell ref="B49:D49"/>
    <mergeCell ref="C50:D50"/>
    <mergeCell ref="C51:D51"/>
    <mergeCell ref="C52:D52"/>
    <mergeCell ref="C53:D53"/>
    <mergeCell ref="C41:D41"/>
    <mergeCell ref="C42:D42"/>
    <mergeCell ref="C43:D43"/>
    <mergeCell ref="C44:D44"/>
    <mergeCell ref="C45:D45"/>
    <mergeCell ref="B46:D46"/>
    <mergeCell ref="C34:D34"/>
    <mergeCell ref="C35:D35"/>
    <mergeCell ref="C36:D36"/>
    <mergeCell ref="B37:D37"/>
    <mergeCell ref="B38:D38"/>
    <mergeCell ref="B40:D40"/>
    <mergeCell ref="C27:D27"/>
    <mergeCell ref="B28:D28"/>
    <mergeCell ref="B29:D29"/>
    <mergeCell ref="B31:D31"/>
    <mergeCell ref="C32:D32"/>
    <mergeCell ref="C33:D33"/>
    <mergeCell ref="E3:AM3"/>
    <mergeCell ref="B20:D20"/>
    <mergeCell ref="B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B19:D19"/>
    <mergeCell ref="C2:D2"/>
    <mergeCell ref="B3:D3"/>
    <mergeCell ref="B4:D4"/>
    <mergeCell ref="C5:D5"/>
    <mergeCell ref="C6:D6"/>
    <mergeCell ref="B13:D13"/>
    <mergeCell ref="C7:D7"/>
    <mergeCell ref="C8:D8"/>
    <mergeCell ref="C9:D9"/>
    <mergeCell ref="B10:D10"/>
    <mergeCell ref="B11:D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9"/>
  <sheetViews>
    <sheetView workbookViewId="0">
      <pane xSplit="2" ySplit="3" topLeftCell="AY5" activePane="bottomRight" state="frozen"/>
      <selection pane="topRight" activeCell="C1" sqref="C1"/>
      <selection pane="bottomLeft" activeCell="A4" sqref="A4"/>
      <selection pane="bottomRight" activeCell="CU13" sqref="CU13"/>
    </sheetView>
  </sheetViews>
  <sheetFormatPr defaultRowHeight="15" x14ac:dyDescent="0.25"/>
  <cols>
    <col min="1" max="1" width="6" customWidth="1"/>
    <col min="2" max="2" width="56.42578125" customWidth="1"/>
    <col min="3" max="102" width="15.7109375" customWidth="1"/>
  </cols>
  <sheetData>
    <row r="1" spans="1:102" ht="15.75" thickBot="1" x14ac:dyDescent="0.3"/>
    <row r="2" spans="1:102" ht="63.75" thickBot="1" x14ac:dyDescent="0.3">
      <c r="A2" s="1" t="s">
        <v>175</v>
      </c>
      <c r="B2" s="14" t="s">
        <v>176</v>
      </c>
      <c r="C2" s="12" t="s">
        <v>34</v>
      </c>
      <c r="D2" s="2" t="s">
        <v>74</v>
      </c>
      <c r="E2" s="12" t="s">
        <v>67</v>
      </c>
      <c r="F2" s="12" t="s">
        <v>38</v>
      </c>
      <c r="G2" s="12" t="s">
        <v>52</v>
      </c>
      <c r="H2" s="12" t="s">
        <v>63</v>
      </c>
      <c r="I2" s="2" t="s">
        <v>123</v>
      </c>
      <c r="J2" s="2" t="s">
        <v>130</v>
      </c>
      <c r="K2" s="12" t="s">
        <v>178</v>
      </c>
      <c r="L2" s="12" t="s">
        <v>179</v>
      </c>
      <c r="M2" s="12" t="s">
        <v>127</v>
      </c>
      <c r="N2" s="2" t="s">
        <v>124</v>
      </c>
      <c r="O2" s="2" t="s">
        <v>180</v>
      </c>
      <c r="P2" s="12" t="s">
        <v>181</v>
      </c>
      <c r="Q2" s="12" t="s">
        <v>91</v>
      </c>
      <c r="R2" s="12" t="s">
        <v>119</v>
      </c>
      <c r="S2" s="12" t="s">
        <v>54</v>
      </c>
      <c r="T2" s="12" t="s">
        <v>99</v>
      </c>
      <c r="U2" s="12" t="s">
        <v>182</v>
      </c>
      <c r="V2" s="12" t="s">
        <v>183</v>
      </c>
      <c r="W2" s="12" t="s">
        <v>140</v>
      </c>
      <c r="X2" s="12" t="s">
        <v>184</v>
      </c>
      <c r="Y2" s="12" t="s">
        <v>185</v>
      </c>
      <c r="Z2" s="12" t="s">
        <v>35</v>
      </c>
      <c r="AA2" s="12" t="s">
        <v>186</v>
      </c>
      <c r="AB2" s="12" t="s">
        <v>79</v>
      </c>
      <c r="AC2" s="2" t="s">
        <v>65</v>
      </c>
      <c r="AD2" s="2" t="s">
        <v>29</v>
      </c>
      <c r="AE2" s="2" t="s">
        <v>120</v>
      </c>
      <c r="AF2" s="2" t="s">
        <v>187</v>
      </c>
      <c r="AG2" s="2" t="s">
        <v>188</v>
      </c>
      <c r="AH2" s="2" t="s">
        <v>56</v>
      </c>
      <c r="AI2" s="2" t="s">
        <v>17</v>
      </c>
      <c r="AJ2" s="2" t="s">
        <v>189</v>
      </c>
      <c r="AK2" s="2" t="s">
        <v>139</v>
      </c>
      <c r="AL2" s="2" t="s">
        <v>132</v>
      </c>
      <c r="AM2" s="2" t="s">
        <v>58</v>
      </c>
      <c r="AN2" s="2" t="s">
        <v>117</v>
      </c>
      <c r="AO2" s="2" t="s">
        <v>142</v>
      </c>
      <c r="AP2" s="2" t="s">
        <v>121</v>
      </c>
      <c r="AQ2" s="2" t="s">
        <v>45</v>
      </c>
      <c r="AR2" s="2" t="s">
        <v>190</v>
      </c>
      <c r="AS2" s="2" t="s">
        <v>85</v>
      </c>
      <c r="AT2" s="2" t="s">
        <v>66</v>
      </c>
      <c r="AU2" s="2" t="s">
        <v>46</v>
      </c>
      <c r="AV2" s="2" t="s">
        <v>191</v>
      </c>
      <c r="AW2" s="2" t="s">
        <v>86</v>
      </c>
      <c r="AX2" s="2" t="s">
        <v>104</v>
      </c>
      <c r="AY2" s="2" t="s">
        <v>192</v>
      </c>
      <c r="AZ2" s="2" t="s">
        <v>76</v>
      </c>
      <c r="BA2" s="2" t="s">
        <v>193</v>
      </c>
      <c r="BB2" s="2" t="s">
        <v>36</v>
      </c>
      <c r="BC2" s="2" t="s">
        <v>89</v>
      </c>
      <c r="BD2" s="2" t="s">
        <v>32</v>
      </c>
      <c r="BE2" s="2" t="s">
        <v>71</v>
      </c>
      <c r="BF2" s="2" t="s">
        <v>92</v>
      </c>
      <c r="BG2" s="2" t="s">
        <v>93</v>
      </c>
      <c r="BH2" s="2" t="s">
        <v>88</v>
      </c>
      <c r="BI2" s="2" t="s">
        <v>141</v>
      </c>
      <c r="BJ2" s="2" t="s">
        <v>133</v>
      </c>
      <c r="BK2" s="2" t="s">
        <v>136</v>
      </c>
      <c r="BL2" s="2" t="s">
        <v>137</v>
      </c>
      <c r="BM2" s="2" t="s">
        <v>115</v>
      </c>
      <c r="BN2" s="2" t="s">
        <v>195</v>
      </c>
      <c r="BO2" s="2" t="s">
        <v>80</v>
      </c>
      <c r="BP2" s="2" t="s">
        <v>196</v>
      </c>
      <c r="BQ2" s="2" t="s">
        <v>96</v>
      </c>
      <c r="BR2" s="2" t="s">
        <v>25</v>
      </c>
      <c r="BS2" s="2" t="s">
        <v>106</v>
      </c>
      <c r="BT2" s="2" t="s">
        <v>147</v>
      </c>
      <c r="BU2" s="2" t="s">
        <v>42</v>
      </c>
      <c r="BV2" s="2" t="s">
        <v>97</v>
      </c>
      <c r="BW2" s="2" t="s">
        <v>197</v>
      </c>
      <c r="BX2" s="2" t="s">
        <v>145</v>
      </c>
      <c r="BY2" s="2" t="s">
        <v>135</v>
      </c>
      <c r="BZ2" s="2" t="s">
        <v>198</v>
      </c>
      <c r="CA2" s="2" t="s">
        <v>113</v>
      </c>
      <c r="CB2" s="2" t="s">
        <v>199</v>
      </c>
      <c r="CC2" s="2" t="s">
        <v>44</v>
      </c>
      <c r="CD2" s="2" t="s">
        <v>200</v>
      </c>
      <c r="CE2" s="2" t="s">
        <v>201</v>
      </c>
      <c r="CF2" s="2" t="s">
        <v>144</v>
      </c>
      <c r="CG2" s="2" t="s">
        <v>81</v>
      </c>
      <c r="CH2" s="2" t="s">
        <v>146</v>
      </c>
      <c r="CI2" s="2" t="s">
        <v>48</v>
      </c>
      <c r="CJ2" s="2" t="s">
        <v>70</v>
      </c>
      <c r="CK2" s="2" t="s">
        <v>108</v>
      </c>
      <c r="CL2" s="2" t="s">
        <v>13</v>
      </c>
      <c r="CM2" s="2" t="s">
        <v>129</v>
      </c>
      <c r="CN2" s="2" t="s">
        <v>131</v>
      </c>
      <c r="CO2" s="2" t="s">
        <v>51</v>
      </c>
      <c r="CP2" s="2" t="s">
        <v>50</v>
      </c>
      <c r="CQ2" s="2" t="s">
        <v>41</v>
      </c>
      <c r="CR2" s="2" t="s">
        <v>61</v>
      </c>
      <c r="CS2" s="2" t="s">
        <v>87</v>
      </c>
      <c r="CT2" s="2" t="s">
        <v>83</v>
      </c>
      <c r="CU2" s="2" t="s">
        <v>110</v>
      </c>
      <c r="CV2" s="2" t="s">
        <v>109</v>
      </c>
      <c r="CW2" s="2" t="s">
        <v>69</v>
      </c>
      <c r="CX2" s="2" t="s">
        <v>102</v>
      </c>
    </row>
    <row r="3" spans="1:102" ht="43.5" customHeight="1" thickBot="1" x14ac:dyDescent="0.3">
      <c r="A3" s="561" t="s">
        <v>154</v>
      </c>
      <c r="B3" s="562"/>
      <c r="C3" s="563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  <c r="AR3" s="564"/>
      <c r="AS3" s="564"/>
      <c r="AT3" s="564"/>
      <c r="AU3" s="564"/>
      <c r="AV3" s="564"/>
      <c r="AW3" s="564"/>
      <c r="AX3" s="564"/>
      <c r="AY3" s="564"/>
      <c r="AZ3" s="564"/>
      <c r="BA3" s="564"/>
      <c r="BB3" s="564"/>
      <c r="BC3" s="564"/>
      <c r="BD3" s="564"/>
      <c r="BE3" s="564"/>
      <c r="BF3" s="564"/>
      <c r="BG3" s="564"/>
      <c r="BH3" s="564"/>
      <c r="BI3" s="564"/>
      <c r="BJ3" s="564"/>
      <c r="BK3" s="564"/>
      <c r="BL3" s="564"/>
      <c r="BM3" s="564"/>
      <c r="BN3" s="564"/>
      <c r="BO3" s="564"/>
      <c r="BP3" s="564"/>
      <c r="BQ3" s="564"/>
      <c r="BR3" s="564"/>
      <c r="BS3" s="564"/>
      <c r="BT3" s="564"/>
      <c r="BU3" s="564"/>
      <c r="BV3" s="564"/>
      <c r="BW3" s="564"/>
      <c r="BX3" s="564"/>
      <c r="BY3" s="564"/>
      <c r="BZ3" s="564"/>
      <c r="CA3" s="564"/>
      <c r="CB3" s="564"/>
      <c r="CC3" s="564"/>
      <c r="CD3" s="564"/>
      <c r="CE3" s="564"/>
      <c r="CF3" s="564"/>
      <c r="CG3" s="564"/>
      <c r="CH3" s="564"/>
      <c r="CI3" s="564"/>
      <c r="CJ3" s="564"/>
      <c r="CK3" s="564"/>
      <c r="CL3" s="564"/>
      <c r="CM3" s="564"/>
      <c r="CN3" s="564"/>
      <c r="CO3" s="564"/>
      <c r="CP3" s="564"/>
      <c r="CQ3" s="564"/>
      <c r="CR3" s="564"/>
      <c r="CS3" s="564"/>
      <c r="CT3" s="564"/>
      <c r="CU3" s="564"/>
      <c r="CV3" s="564"/>
      <c r="CW3" s="564"/>
      <c r="CX3" s="565"/>
    </row>
    <row r="4" spans="1:102" ht="15" customHeight="1" x14ac:dyDescent="0.25">
      <c r="A4" s="35">
        <v>34</v>
      </c>
      <c r="B4" s="59" t="s">
        <v>524</v>
      </c>
      <c r="C4" s="75">
        <v>0.5</v>
      </c>
      <c r="D4" s="75" t="s">
        <v>152</v>
      </c>
      <c r="E4" s="75" t="s">
        <v>152</v>
      </c>
      <c r="F4" s="75">
        <v>0.5</v>
      </c>
      <c r="G4" s="75" t="s">
        <v>152</v>
      </c>
      <c r="H4" s="75" t="s">
        <v>152</v>
      </c>
      <c r="I4" s="75" t="s">
        <v>152</v>
      </c>
      <c r="J4" s="60" t="s">
        <v>152</v>
      </c>
      <c r="K4" s="75" t="s">
        <v>152</v>
      </c>
      <c r="L4" s="75" t="s">
        <v>152</v>
      </c>
      <c r="M4" s="75" t="s">
        <v>152</v>
      </c>
      <c r="N4" s="60" t="s">
        <v>152</v>
      </c>
      <c r="O4" s="75" t="s">
        <v>152</v>
      </c>
      <c r="P4" s="75" t="s">
        <v>152</v>
      </c>
      <c r="Q4" s="75" t="s">
        <v>152</v>
      </c>
      <c r="R4" s="60" t="s">
        <v>152</v>
      </c>
      <c r="S4" s="60" t="s">
        <v>152</v>
      </c>
      <c r="T4" s="60" t="s">
        <v>152</v>
      </c>
      <c r="U4" s="60" t="s">
        <v>152</v>
      </c>
      <c r="V4" s="60" t="s">
        <v>152</v>
      </c>
      <c r="W4" s="60" t="s">
        <v>152</v>
      </c>
      <c r="X4" s="75" t="s">
        <v>152</v>
      </c>
      <c r="Y4" s="60" t="s">
        <v>152</v>
      </c>
      <c r="Z4" s="60" t="s">
        <v>152</v>
      </c>
      <c r="AA4" s="75" t="s">
        <v>152</v>
      </c>
      <c r="AB4" s="60" t="s">
        <v>152</v>
      </c>
      <c r="AC4" s="60" t="s">
        <v>152</v>
      </c>
      <c r="AD4" s="60" t="s">
        <v>152</v>
      </c>
      <c r="AE4" s="60" t="s">
        <v>152</v>
      </c>
      <c r="AF4" s="60" t="s">
        <v>152</v>
      </c>
      <c r="AG4" s="76" t="s">
        <v>152</v>
      </c>
      <c r="AH4" s="60" t="s">
        <v>152</v>
      </c>
      <c r="AI4" s="60" t="s">
        <v>152</v>
      </c>
      <c r="AJ4" s="75" t="s">
        <v>152</v>
      </c>
      <c r="AK4" s="60" t="s">
        <v>152</v>
      </c>
      <c r="AL4" s="60" t="s">
        <v>152</v>
      </c>
      <c r="AM4" s="60" t="s">
        <v>152</v>
      </c>
      <c r="AN4" s="60" t="s">
        <v>152</v>
      </c>
      <c r="AO4" s="60" t="s">
        <v>152</v>
      </c>
      <c r="AP4" s="60" t="s">
        <v>152</v>
      </c>
      <c r="AQ4" s="60" t="s">
        <v>152</v>
      </c>
      <c r="AR4" s="75" t="s">
        <v>152</v>
      </c>
      <c r="AS4" s="60" t="s">
        <v>152</v>
      </c>
      <c r="AT4" s="75" t="s">
        <v>152</v>
      </c>
      <c r="AU4" s="60" t="s">
        <v>152</v>
      </c>
      <c r="AV4" s="60" t="s">
        <v>152</v>
      </c>
      <c r="AW4" s="60" t="s">
        <v>152</v>
      </c>
      <c r="AX4" s="60" t="s">
        <v>152</v>
      </c>
      <c r="AY4" s="60" t="s">
        <v>152</v>
      </c>
      <c r="AZ4" s="60" t="s">
        <v>152</v>
      </c>
      <c r="BA4" s="75">
        <v>1</v>
      </c>
      <c r="BB4" s="60" t="s">
        <v>152</v>
      </c>
      <c r="BC4" s="60" t="s">
        <v>152</v>
      </c>
      <c r="BD4" s="60" t="s">
        <v>152</v>
      </c>
      <c r="BE4" s="75" t="s">
        <v>152</v>
      </c>
      <c r="BF4" s="60" t="s">
        <v>152</v>
      </c>
      <c r="BG4" s="60" t="s">
        <v>152</v>
      </c>
      <c r="BH4" s="60" t="s">
        <v>152</v>
      </c>
      <c r="BI4" s="60" t="s">
        <v>152</v>
      </c>
      <c r="BJ4" s="60" t="s">
        <v>152</v>
      </c>
      <c r="BK4" s="60" t="s">
        <v>152</v>
      </c>
      <c r="BL4" s="60" t="s">
        <v>152</v>
      </c>
      <c r="BM4" s="75" t="s">
        <v>152</v>
      </c>
      <c r="BN4" s="60" t="s">
        <v>152</v>
      </c>
      <c r="BO4" s="60" t="s">
        <v>152</v>
      </c>
      <c r="BP4" s="60" t="s">
        <v>152</v>
      </c>
      <c r="BQ4" s="60" t="s">
        <v>152</v>
      </c>
      <c r="BR4" s="60" t="s">
        <v>152</v>
      </c>
      <c r="BS4" s="60" t="s">
        <v>152</v>
      </c>
      <c r="BT4" s="60" t="s">
        <v>152</v>
      </c>
      <c r="BU4" s="60" t="s">
        <v>152</v>
      </c>
      <c r="BV4" s="60" t="s">
        <v>152</v>
      </c>
      <c r="BW4" s="75" t="s">
        <v>152</v>
      </c>
      <c r="BX4" s="60" t="s">
        <v>152</v>
      </c>
      <c r="BY4" s="75" t="s">
        <v>152</v>
      </c>
      <c r="BZ4" s="60" t="s">
        <v>152</v>
      </c>
      <c r="CA4" s="60" t="s">
        <v>152</v>
      </c>
      <c r="CB4" s="60" t="s">
        <v>152</v>
      </c>
      <c r="CC4" s="60" t="s">
        <v>152</v>
      </c>
      <c r="CD4" s="60" t="s">
        <v>152</v>
      </c>
      <c r="CE4" s="60" t="s">
        <v>152</v>
      </c>
      <c r="CF4" s="60" t="s">
        <v>152</v>
      </c>
      <c r="CG4" s="60" t="s">
        <v>152</v>
      </c>
      <c r="CH4" s="60" t="s">
        <v>152</v>
      </c>
      <c r="CI4" s="60" t="s">
        <v>152</v>
      </c>
      <c r="CJ4" s="75" t="s">
        <v>152</v>
      </c>
      <c r="CK4" s="75" t="s">
        <v>152</v>
      </c>
      <c r="CL4" s="75" t="s">
        <v>152</v>
      </c>
      <c r="CM4" s="75" t="s">
        <v>152</v>
      </c>
      <c r="CN4" s="75" t="s">
        <v>152</v>
      </c>
      <c r="CO4" s="75" t="s">
        <v>152</v>
      </c>
      <c r="CP4" s="75" t="s">
        <v>152</v>
      </c>
      <c r="CQ4" s="75" t="s">
        <v>152</v>
      </c>
      <c r="CR4" s="60" t="s">
        <v>152</v>
      </c>
      <c r="CS4" s="60" t="s">
        <v>152</v>
      </c>
      <c r="CT4" s="60" t="s">
        <v>152</v>
      </c>
      <c r="CU4" s="75" t="s">
        <v>152</v>
      </c>
      <c r="CV4" s="75" t="s">
        <v>152</v>
      </c>
      <c r="CW4" s="75" t="s">
        <v>152</v>
      </c>
      <c r="CX4" s="75" t="s">
        <v>152</v>
      </c>
    </row>
    <row r="5" spans="1:102" ht="15.75" customHeight="1" x14ac:dyDescent="0.25">
      <c r="A5" s="25">
        <v>35</v>
      </c>
      <c r="B5" s="54" t="s">
        <v>525</v>
      </c>
      <c r="C5" s="76">
        <v>1</v>
      </c>
      <c r="D5" s="76">
        <v>1</v>
      </c>
      <c r="E5" s="76" t="s">
        <v>152</v>
      </c>
      <c r="F5" s="76">
        <v>1</v>
      </c>
      <c r="G5" s="76" t="s">
        <v>152</v>
      </c>
      <c r="H5" s="76" t="s">
        <v>152</v>
      </c>
      <c r="I5" s="76" t="s">
        <v>152</v>
      </c>
      <c r="J5" s="61">
        <v>1</v>
      </c>
      <c r="K5" s="76" t="s">
        <v>152</v>
      </c>
      <c r="L5" s="76" t="s">
        <v>152</v>
      </c>
      <c r="M5" s="76" t="s">
        <v>152</v>
      </c>
      <c r="N5" s="61" t="s">
        <v>152</v>
      </c>
      <c r="O5" s="76">
        <v>1</v>
      </c>
      <c r="P5" s="76" t="s">
        <v>152</v>
      </c>
      <c r="Q5" s="76" t="s">
        <v>152</v>
      </c>
      <c r="R5" s="61" t="s">
        <v>152</v>
      </c>
      <c r="S5" s="61" t="s">
        <v>152</v>
      </c>
      <c r="T5" s="61" t="s">
        <v>152</v>
      </c>
      <c r="U5" s="61" t="s">
        <v>152</v>
      </c>
      <c r="V5" s="61" t="s">
        <v>152</v>
      </c>
      <c r="W5" s="61" t="s">
        <v>152</v>
      </c>
      <c r="X5" s="76">
        <v>1</v>
      </c>
      <c r="Y5" s="61" t="s">
        <v>152</v>
      </c>
      <c r="Z5" s="61" t="s">
        <v>152</v>
      </c>
      <c r="AA5" s="76">
        <v>1</v>
      </c>
      <c r="AB5" s="61" t="s">
        <v>152</v>
      </c>
      <c r="AC5" s="61" t="s">
        <v>152</v>
      </c>
      <c r="AD5" s="61" t="s">
        <v>152</v>
      </c>
      <c r="AE5" s="61" t="s">
        <v>152</v>
      </c>
      <c r="AF5" s="61" t="s">
        <v>152</v>
      </c>
      <c r="AG5" s="76">
        <v>1</v>
      </c>
      <c r="AH5" s="61" t="s">
        <v>152</v>
      </c>
      <c r="AI5" s="61" t="s">
        <v>152</v>
      </c>
      <c r="AJ5" s="76" t="s">
        <v>152</v>
      </c>
      <c r="AK5" s="61" t="s">
        <v>152</v>
      </c>
      <c r="AL5" s="61" t="s">
        <v>152</v>
      </c>
      <c r="AM5" s="61" t="s">
        <v>152</v>
      </c>
      <c r="AN5" s="61" t="s">
        <v>152</v>
      </c>
      <c r="AO5" s="61" t="s">
        <v>152</v>
      </c>
      <c r="AP5" s="61" t="s">
        <v>152</v>
      </c>
      <c r="AQ5" s="61" t="s">
        <v>152</v>
      </c>
      <c r="AR5" s="76">
        <v>1</v>
      </c>
      <c r="AS5" s="61" t="s">
        <v>152</v>
      </c>
      <c r="AT5" s="76">
        <v>1</v>
      </c>
      <c r="AU5" s="61" t="s">
        <v>152</v>
      </c>
      <c r="AV5" s="61" t="s">
        <v>152</v>
      </c>
      <c r="AW5" s="61" t="s">
        <v>152</v>
      </c>
      <c r="AX5" s="61">
        <v>1</v>
      </c>
      <c r="AY5" s="61" t="s">
        <v>152</v>
      </c>
      <c r="AZ5" s="61" t="s">
        <v>152</v>
      </c>
      <c r="BA5" s="76" t="s">
        <v>152</v>
      </c>
      <c r="BB5" s="61" t="s">
        <v>152</v>
      </c>
      <c r="BC5" s="61" t="s">
        <v>152</v>
      </c>
      <c r="BD5" s="61" t="s">
        <v>152</v>
      </c>
      <c r="BE5" s="76">
        <v>1</v>
      </c>
      <c r="BF5" s="61" t="s">
        <v>152</v>
      </c>
      <c r="BG5" s="61" t="s">
        <v>152</v>
      </c>
      <c r="BH5" s="61" t="s">
        <v>152</v>
      </c>
      <c r="BI5" s="61" t="s">
        <v>152</v>
      </c>
      <c r="BJ5" s="61" t="s">
        <v>152</v>
      </c>
      <c r="BK5" s="61" t="s">
        <v>152</v>
      </c>
      <c r="BL5" s="61" t="s">
        <v>152</v>
      </c>
      <c r="BM5" s="76">
        <v>1</v>
      </c>
      <c r="BN5" s="61" t="s">
        <v>152</v>
      </c>
      <c r="BO5" s="61" t="s">
        <v>152</v>
      </c>
      <c r="BP5" s="61" t="s">
        <v>152</v>
      </c>
      <c r="BQ5" s="61" t="s">
        <v>152</v>
      </c>
      <c r="BR5" s="61" t="s">
        <v>152</v>
      </c>
      <c r="BS5" s="61" t="s">
        <v>152</v>
      </c>
      <c r="BT5" s="61" t="s">
        <v>152</v>
      </c>
      <c r="BU5" s="61" t="s">
        <v>152</v>
      </c>
      <c r="BV5" s="61" t="s">
        <v>152</v>
      </c>
      <c r="BW5" s="76">
        <v>1</v>
      </c>
      <c r="BX5" s="61" t="s">
        <v>152</v>
      </c>
      <c r="BY5" s="76">
        <v>1</v>
      </c>
      <c r="BZ5" s="61" t="s">
        <v>152</v>
      </c>
      <c r="CA5" s="61" t="s">
        <v>152</v>
      </c>
      <c r="CB5" s="61" t="s">
        <v>152</v>
      </c>
      <c r="CC5" s="61" t="s">
        <v>152</v>
      </c>
      <c r="CD5" s="61" t="s">
        <v>152</v>
      </c>
      <c r="CE5" s="61" t="s">
        <v>152</v>
      </c>
      <c r="CF5" s="61" t="s">
        <v>152</v>
      </c>
      <c r="CG5" s="61" t="s">
        <v>152</v>
      </c>
      <c r="CH5" s="61" t="s">
        <v>152</v>
      </c>
      <c r="CI5" s="61" t="s">
        <v>152</v>
      </c>
      <c r="CJ5" s="76">
        <v>1</v>
      </c>
      <c r="CK5" s="76" t="s">
        <v>152</v>
      </c>
      <c r="CL5" s="76" t="s">
        <v>152</v>
      </c>
      <c r="CM5" s="76" t="s">
        <v>152</v>
      </c>
      <c r="CN5" s="76" t="s">
        <v>152</v>
      </c>
      <c r="CO5" s="76" t="s">
        <v>152</v>
      </c>
      <c r="CP5" s="76" t="s">
        <v>152</v>
      </c>
      <c r="CQ5" s="76" t="s">
        <v>152</v>
      </c>
      <c r="CR5" s="61">
        <v>0</v>
      </c>
      <c r="CS5" s="61" t="s">
        <v>152</v>
      </c>
      <c r="CT5" s="61" t="s">
        <v>152</v>
      </c>
      <c r="CU5" s="76">
        <v>1</v>
      </c>
      <c r="CV5" s="76">
        <v>1</v>
      </c>
      <c r="CW5" s="76">
        <v>1</v>
      </c>
      <c r="CX5" s="76">
        <v>1</v>
      </c>
    </row>
    <row r="6" spans="1:102" ht="15.75" customHeight="1" x14ac:dyDescent="0.25">
      <c r="A6" s="25">
        <v>36</v>
      </c>
      <c r="B6" s="54" t="s">
        <v>526</v>
      </c>
      <c r="C6" s="77">
        <v>0</v>
      </c>
      <c r="D6" s="77">
        <v>0</v>
      </c>
      <c r="E6" s="77" t="s">
        <v>152</v>
      </c>
      <c r="F6" s="77">
        <v>0</v>
      </c>
      <c r="G6" s="77" t="s">
        <v>152</v>
      </c>
      <c r="H6" s="77" t="s">
        <v>152</v>
      </c>
      <c r="I6" s="77" t="s">
        <v>152</v>
      </c>
      <c r="J6" s="61">
        <v>0</v>
      </c>
      <c r="K6" s="77" t="s">
        <v>152</v>
      </c>
      <c r="L6" s="77" t="s">
        <v>152</v>
      </c>
      <c r="M6" s="77" t="s">
        <v>152</v>
      </c>
      <c r="N6" s="61" t="s">
        <v>152</v>
      </c>
      <c r="O6" s="77">
        <v>0</v>
      </c>
      <c r="P6" s="77" t="s">
        <v>152</v>
      </c>
      <c r="Q6" s="77" t="s">
        <v>152</v>
      </c>
      <c r="R6" s="61" t="s">
        <v>152</v>
      </c>
      <c r="S6" s="61" t="s">
        <v>152</v>
      </c>
      <c r="T6" s="61" t="s">
        <v>152</v>
      </c>
      <c r="U6" s="61" t="s">
        <v>152</v>
      </c>
      <c r="V6" s="61" t="s">
        <v>152</v>
      </c>
      <c r="W6" s="61" t="s">
        <v>152</v>
      </c>
      <c r="X6" s="77">
        <v>0</v>
      </c>
      <c r="Y6" s="61" t="s">
        <v>152</v>
      </c>
      <c r="Z6" s="61" t="s">
        <v>152</v>
      </c>
      <c r="AA6" s="77">
        <v>0</v>
      </c>
      <c r="AB6" s="61" t="s">
        <v>152</v>
      </c>
      <c r="AC6" s="61" t="s">
        <v>152</v>
      </c>
      <c r="AD6" s="61" t="s">
        <v>152</v>
      </c>
      <c r="AE6" s="61" t="s">
        <v>152</v>
      </c>
      <c r="AF6" s="61" t="s">
        <v>152</v>
      </c>
      <c r="AG6" s="77">
        <v>0</v>
      </c>
      <c r="AH6" s="61" t="s">
        <v>152</v>
      </c>
      <c r="AI6" s="61" t="s">
        <v>152</v>
      </c>
      <c r="AJ6" s="77" t="s">
        <v>152</v>
      </c>
      <c r="AK6" s="61" t="s">
        <v>152</v>
      </c>
      <c r="AL6" s="61" t="s">
        <v>152</v>
      </c>
      <c r="AM6" s="61" t="s">
        <v>152</v>
      </c>
      <c r="AN6" s="61" t="s">
        <v>152</v>
      </c>
      <c r="AO6" s="61" t="s">
        <v>152</v>
      </c>
      <c r="AP6" s="61" t="s">
        <v>152</v>
      </c>
      <c r="AQ6" s="61" t="s">
        <v>152</v>
      </c>
      <c r="AR6" s="77">
        <v>0</v>
      </c>
      <c r="AS6" s="61" t="s">
        <v>152</v>
      </c>
      <c r="AT6" s="77">
        <v>0</v>
      </c>
      <c r="AU6" s="61" t="s">
        <v>152</v>
      </c>
      <c r="AV6" s="61" t="s">
        <v>152</v>
      </c>
      <c r="AW6" s="61" t="s">
        <v>152</v>
      </c>
      <c r="AX6" s="61">
        <v>0</v>
      </c>
      <c r="AY6" s="61" t="s">
        <v>152</v>
      </c>
      <c r="AZ6" s="61" t="s">
        <v>152</v>
      </c>
      <c r="BA6" s="77" t="s">
        <v>152</v>
      </c>
      <c r="BB6" s="61" t="s">
        <v>152</v>
      </c>
      <c r="BC6" s="61" t="s">
        <v>152</v>
      </c>
      <c r="BD6" s="61" t="s">
        <v>152</v>
      </c>
      <c r="BE6" s="77">
        <v>0</v>
      </c>
      <c r="BF6" s="61" t="s">
        <v>152</v>
      </c>
      <c r="BG6" s="61" t="s">
        <v>152</v>
      </c>
      <c r="BH6" s="61" t="s">
        <v>152</v>
      </c>
      <c r="BI6" s="61" t="s">
        <v>152</v>
      </c>
      <c r="BJ6" s="61" t="s">
        <v>152</v>
      </c>
      <c r="BK6" s="61" t="s">
        <v>152</v>
      </c>
      <c r="BL6" s="61" t="s">
        <v>152</v>
      </c>
      <c r="BM6" s="77">
        <v>0</v>
      </c>
      <c r="BN6" s="61" t="s">
        <v>152</v>
      </c>
      <c r="BO6" s="61" t="s">
        <v>152</v>
      </c>
      <c r="BP6" s="61" t="s">
        <v>152</v>
      </c>
      <c r="BQ6" s="61" t="s">
        <v>152</v>
      </c>
      <c r="BR6" s="61" t="s">
        <v>152</v>
      </c>
      <c r="BS6" s="61" t="s">
        <v>152</v>
      </c>
      <c r="BT6" s="61" t="s">
        <v>152</v>
      </c>
      <c r="BU6" s="61" t="s">
        <v>152</v>
      </c>
      <c r="BV6" s="61" t="s">
        <v>152</v>
      </c>
      <c r="BW6" s="77">
        <v>0</v>
      </c>
      <c r="BX6" s="61" t="s">
        <v>152</v>
      </c>
      <c r="BY6" s="77">
        <v>0</v>
      </c>
      <c r="BZ6" s="61" t="s">
        <v>152</v>
      </c>
      <c r="CA6" s="61" t="s">
        <v>152</v>
      </c>
      <c r="CB6" s="61" t="s">
        <v>152</v>
      </c>
      <c r="CC6" s="61" t="s">
        <v>152</v>
      </c>
      <c r="CD6" s="61" t="s">
        <v>152</v>
      </c>
      <c r="CE6" s="61" t="s">
        <v>152</v>
      </c>
      <c r="CF6" s="61" t="s">
        <v>152</v>
      </c>
      <c r="CG6" s="61" t="s">
        <v>152</v>
      </c>
      <c r="CH6" s="61" t="s">
        <v>152</v>
      </c>
      <c r="CI6" s="61" t="s">
        <v>152</v>
      </c>
      <c r="CJ6" s="77">
        <v>0</v>
      </c>
      <c r="CK6" s="77" t="s">
        <v>152</v>
      </c>
      <c r="CL6" s="77" t="s">
        <v>152</v>
      </c>
      <c r="CM6" s="77" t="s">
        <v>152</v>
      </c>
      <c r="CN6" s="77" t="s">
        <v>152</v>
      </c>
      <c r="CO6" s="77" t="s">
        <v>152</v>
      </c>
      <c r="CP6" s="77" t="s">
        <v>152</v>
      </c>
      <c r="CQ6" s="77" t="s">
        <v>152</v>
      </c>
      <c r="CR6" s="61">
        <v>0</v>
      </c>
      <c r="CS6" s="61" t="s">
        <v>152</v>
      </c>
      <c r="CT6" s="61" t="s">
        <v>152</v>
      </c>
      <c r="CU6" s="77">
        <v>0</v>
      </c>
      <c r="CV6" s="77">
        <v>0</v>
      </c>
      <c r="CW6" s="77">
        <v>0</v>
      </c>
      <c r="CX6" s="77">
        <v>0</v>
      </c>
    </row>
    <row r="7" spans="1:102" ht="15.75" customHeight="1" thickBot="1" x14ac:dyDescent="0.3">
      <c r="A7" s="25">
        <v>37</v>
      </c>
      <c r="B7" s="55" t="s">
        <v>527</v>
      </c>
      <c r="C7" s="78">
        <v>0</v>
      </c>
      <c r="D7" s="78">
        <v>0</v>
      </c>
      <c r="E7" s="78" t="s">
        <v>152</v>
      </c>
      <c r="F7" s="78">
        <v>0</v>
      </c>
      <c r="G7" s="78" t="s">
        <v>152</v>
      </c>
      <c r="H7" s="78" t="s">
        <v>152</v>
      </c>
      <c r="I7" s="78" t="s">
        <v>152</v>
      </c>
      <c r="J7" s="62">
        <v>0</v>
      </c>
      <c r="K7" s="78" t="s">
        <v>152</v>
      </c>
      <c r="L7" s="78" t="s">
        <v>152</v>
      </c>
      <c r="M7" s="78" t="s">
        <v>152</v>
      </c>
      <c r="N7" s="62" t="s">
        <v>152</v>
      </c>
      <c r="O7" s="78">
        <v>0</v>
      </c>
      <c r="P7" s="78" t="s">
        <v>152</v>
      </c>
      <c r="Q7" s="78" t="s">
        <v>152</v>
      </c>
      <c r="R7" s="62" t="s">
        <v>152</v>
      </c>
      <c r="S7" s="62" t="s">
        <v>152</v>
      </c>
      <c r="T7" s="62" t="s">
        <v>152</v>
      </c>
      <c r="U7" s="62" t="s">
        <v>152</v>
      </c>
      <c r="V7" s="62" t="s">
        <v>152</v>
      </c>
      <c r="W7" s="62" t="s">
        <v>152</v>
      </c>
      <c r="X7" s="78">
        <v>0</v>
      </c>
      <c r="Y7" s="62" t="s">
        <v>152</v>
      </c>
      <c r="Z7" s="62" t="s">
        <v>152</v>
      </c>
      <c r="AA7" s="78">
        <v>0</v>
      </c>
      <c r="AB7" s="62" t="s">
        <v>152</v>
      </c>
      <c r="AC7" s="62" t="s">
        <v>152</v>
      </c>
      <c r="AD7" s="62" t="s">
        <v>152</v>
      </c>
      <c r="AE7" s="62" t="s">
        <v>152</v>
      </c>
      <c r="AF7" s="62" t="s">
        <v>152</v>
      </c>
      <c r="AG7" s="78">
        <v>0</v>
      </c>
      <c r="AH7" s="62" t="s">
        <v>152</v>
      </c>
      <c r="AI7" s="62" t="s">
        <v>152</v>
      </c>
      <c r="AJ7" s="78" t="s">
        <v>152</v>
      </c>
      <c r="AK7" s="62" t="s">
        <v>152</v>
      </c>
      <c r="AL7" s="62" t="s">
        <v>152</v>
      </c>
      <c r="AM7" s="62" t="s">
        <v>152</v>
      </c>
      <c r="AN7" s="62" t="s">
        <v>152</v>
      </c>
      <c r="AO7" s="62" t="s">
        <v>152</v>
      </c>
      <c r="AP7" s="62" t="s">
        <v>152</v>
      </c>
      <c r="AQ7" s="62" t="s">
        <v>152</v>
      </c>
      <c r="AR7" s="78">
        <v>0</v>
      </c>
      <c r="AS7" s="62" t="s">
        <v>152</v>
      </c>
      <c r="AT7" s="78">
        <v>0</v>
      </c>
      <c r="AU7" s="62" t="s">
        <v>152</v>
      </c>
      <c r="AV7" s="62" t="s">
        <v>152</v>
      </c>
      <c r="AW7" s="62" t="s">
        <v>152</v>
      </c>
      <c r="AX7" s="62">
        <v>0</v>
      </c>
      <c r="AY7" s="62" t="s">
        <v>152</v>
      </c>
      <c r="AZ7" s="62" t="s">
        <v>152</v>
      </c>
      <c r="BA7" s="78" t="s">
        <v>152</v>
      </c>
      <c r="BB7" s="62" t="s">
        <v>152</v>
      </c>
      <c r="BC7" s="62" t="s">
        <v>152</v>
      </c>
      <c r="BD7" s="62" t="s">
        <v>152</v>
      </c>
      <c r="BE7" s="78">
        <v>0</v>
      </c>
      <c r="BF7" s="62" t="s">
        <v>152</v>
      </c>
      <c r="BG7" s="62" t="s">
        <v>152</v>
      </c>
      <c r="BH7" s="62" t="s">
        <v>152</v>
      </c>
      <c r="BI7" s="62" t="s">
        <v>152</v>
      </c>
      <c r="BJ7" s="62" t="s">
        <v>152</v>
      </c>
      <c r="BK7" s="62" t="s">
        <v>152</v>
      </c>
      <c r="BL7" s="62" t="s">
        <v>152</v>
      </c>
      <c r="BM7" s="78">
        <v>0</v>
      </c>
      <c r="BN7" s="62" t="s">
        <v>152</v>
      </c>
      <c r="BO7" s="62" t="s">
        <v>152</v>
      </c>
      <c r="BP7" s="62" t="s">
        <v>152</v>
      </c>
      <c r="BQ7" s="62" t="s">
        <v>152</v>
      </c>
      <c r="BR7" s="62" t="s">
        <v>152</v>
      </c>
      <c r="BS7" s="62" t="s">
        <v>152</v>
      </c>
      <c r="BT7" s="62" t="s">
        <v>152</v>
      </c>
      <c r="BU7" s="62" t="s">
        <v>152</v>
      </c>
      <c r="BV7" s="62" t="s">
        <v>152</v>
      </c>
      <c r="BW7" s="78">
        <v>0</v>
      </c>
      <c r="BX7" s="62" t="s">
        <v>152</v>
      </c>
      <c r="BY7" s="78">
        <v>1</v>
      </c>
      <c r="BZ7" s="62" t="s">
        <v>152</v>
      </c>
      <c r="CA7" s="62" t="s">
        <v>152</v>
      </c>
      <c r="CB7" s="62" t="s">
        <v>152</v>
      </c>
      <c r="CC7" s="62" t="s">
        <v>152</v>
      </c>
      <c r="CD7" s="62" t="s">
        <v>152</v>
      </c>
      <c r="CE7" s="62" t="s">
        <v>152</v>
      </c>
      <c r="CF7" s="62" t="s">
        <v>152</v>
      </c>
      <c r="CG7" s="62" t="s">
        <v>152</v>
      </c>
      <c r="CH7" s="62" t="s">
        <v>152</v>
      </c>
      <c r="CI7" s="62" t="s">
        <v>152</v>
      </c>
      <c r="CJ7" s="78">
        <v>1</v>
      </c>
      <c r="CK7" s="78" t="s">
        <v>152</v>
      </c>
      <c r="CL7" s="78" t="s">
        <v>152</v>
      </c>
      <c r="CM7" s="78" t="s">
        <v>152</v>
      </c>
      <c r="CN7" s="78" t="s">
        <v>152</v>
      </c>
      <c r="CO7" s="78" t="s">
        <v>152</v>
      </c>
      <c r="CP7" s="78" t="s">
        <v>152</v>
      </c>
      <c r="CQ7" s="78" t="s">
        <v>152</v>
      </c>
      <c r="CR7" s="62">
        <v>0</v>
      </c>
      <c r="CS7" s="62" t="s">
        <v>152</v>
      </c>
      <c r="CT7" s="62" t="s">
        <v>152</v>
      </c>
      <c r="CU7" s="78">
        <v>1</v>
      </c>
      <c r="CV7" s="78">
        <v>1</v>
      </c>
      <c r="CW7" s="78">
        <v>1</v>
      </c>
      <c r="CX7" s="78">
        <v>1</v>
      </c>
    </row>
    <row r="8" spans="1:102" ht="16.5" thickBot="1" x14ac:dyDescent="0.3">
      <c r="A8" s="559" t="s">
        <v>218</v>
      </c>
      <c r="B8" s="559"/>
      <c r="C8" s="12">
        <f>SUM(C4:C7)</f>
        <v>1.5</v>
      </c>
      <c r="D8" s="12">
        <f>SUM(D4:D7)</f>
        <v>1</v>
      </c>
      <c r="E8" s="12" t="s">
        <v>152</v>
      </c>
      <c r="F8" s="12">
        <f t="shared" ref="F8" si="0">SUM(F4:F7)</f>
        <v>1.5</v>
      </c>
      <c r="G8" s="12" t="s">
        <v>152</v>
      </c>
      <c r="H8" s="12" t="s">
        <v>152</v>
      </c>
      <c r="I8" s="12" t="s">
        <v>152</v>
      </c>
      <c r="J8" s="12">
        <f>SUM(J4:J7)</f>
        <v>1</v>
      </c>
      <c r="K8" s="12" t="s">
        <v>152</v>
      </c>
      <c r="L8" s="12" t="s">
        <v>152</v>
      </c>
      <c r="M8" s="12" t="s">
        <v>152</v>
      </c>
      <c r="N8" s="12" t="s">
        <v>152</v>
      </c>
      <c r="O8" s="12">
        <f t="shared" ref="O8" si="1">SUM(O4:O7)</f>
        <v>1</v>
      </c>
      <c r="P8" s="12" t="s">
        <v>152</v>
      </c>
      <c r="Q8" s="12" t="s">
        <v>152</v>
      </c>
      <c r="R8" s="12" t="s">
        <v>152</v>
      </c>
      <c r="S8" s="12" t="s">
        <v>152</v>
      </c>
      <c r="T8" s="12" t="s">
        <v>152</v>
      </c>
      <c r="U8" s="12" t="s">
        <v>152</v>
      </c>
      <c r="V8" s="12" t="s">
        <v>152</v>
      </c>
      <c r="W8" s="12" t="s">
        <v>152</v>
      </c>
      <c r="X8" s="12">
        <f t="shared" ref="X8" si="2">SUM(X4:X7)</f>
        <v>1</v>
      </c>
      <c r="Y8" s="12" t="s">
        <v>152</v>
      </c>
      <c r="Z8" s="12" t="s">
        <v>152</v>
      </c>
      <c r="AA8" s="12">
        <f>SUM(AA4:AA7)</f>
        <v>1</v>
      </c>
      <c r="AB8" s="12" t="s">
        <v>152</v>
      </c>
      <c r="AC8" s="12" t="s">
        <v>152</v>
      </c>
      <c r="AD8" s="12" t="s">
        <v>152</v>
      </c>
      <c r="AE8" s="12" t="s">
        <v>152</v>
      </c>
      <c r="AF8" s="12" t="s">
        <v>152</v>
      </c>
      <c r="AG8" s="12">
        <f t="shared" ref="AG8" si="3">SUM(AG4:AG7)</f>
        <v>1</v>
      </c>
      <c r="AH8" s="12" t="s">
        <v>152</v>
      </c>
      <c r="AI8" s="12" t="s">
        <v>152</v>
      </c>
      <c r="AJ8" s="12" t="s">
        <v>152</v>
      </c>
      <c r="AK8" s="12" t="s">
        <v>152</v>
      </c>
      <c r="AL8" s="12" t="s">
        <v>152</v>
      </c>
      <c r="AM8" s="12" t="s">
        <v>152</v>
      </c>
      <c r="AN8" s="12" t="s">
        <v>152</v>
      </c>
      <c r="AO8" s="12" t="s">
        <v>152</v>
      </c>
      <c r="AP8" s="12" t="s">
        <v>152</v>
      </c>
      <c r="AQ8" s="12" t="s">
        <v>152</v>
      </c>
      <c r="AR8" s="12">
        <f t="shared" ref="AR8:AT8" si="4">SUM(AR4:AR7)</f>
        <v>1</v>
      </c>
      <c r="AS8" s="12" t="s">
        <v>152</v>
      </c>
      <c r="AT8" s="12">
        <f t="shared" si="4"/>
        <v>1</v>
      </c>
      <c r="AU8" s="12" t="s">
        <v>152</v>
      </c>
      <c r="AV8" s="12" t="s">
        <v>152</v>
      </c>
      <c r="AW8" s="12" t="s">
        <v>152</v>
      </c>
      <c r="AX8" s="12">
        <f>SUM(AX4:AX7)</f>
        <v>1</v>
      </c>
      <c r="AY8" s="12" t="s">
        <v>152</v>
      </c>
      <c r="AZ8" s="12" t="s">
        <v>152</v>
      </c>
      <c r="BA8" s="12">
        <f t="shared" ref="BA8" si="5">SUM(BA4:BA7)</f>
        <v>1</v>
      </c>
      <c r="BB8" s="12" t="s">
        <v>152</v>
      </c>
      <c r="BC8" s="12" t="s">
        <v>152</v>
      </c>
      <c r="BD8" s="12" t="s">
        <v>152</v>
      </c>
      <c r="BE8" s="12">
        <f>SUM(BE4:BE7)</f>
        <v>1</v>
      </c>
      <c r="BF8" s="12" t="s">
        <v>152</v>
      </c>
      <c r="BG8" s="12" t="s">
        <v>152</v>
      </c>
      <c r="BH8" s="12" t="s">
        <v>152</v>
      </c>
      <c r="BI8" s="12" t="s">
        <v>152</v>
      </c>
      <c r="BJ8" s="12" t="s">
        <v>152</v>
      </c>
      <c r="BK8" s="12" t="s">
        <v>152</v>
      </c>
      <c r="BL8" s="12" t="s">
        <v>152</v>
      </c>
      <c r="BM8" s="12">
        <f>SUM(BM4:BM7)</f>
        <v>1</v>
      </c>
      <c r="BN8" s="12" t="s">
        <v>152</v>
      </c>
      <c r="BO8" s="12" t="s">
        <v>152</v>
      </c>
      <c r="BP8" s="12" t="s">
        <v>152</v>
      </c>
      <c r="BQ8" s="12" t="s">
        <v>152</v>
      </c>
      <c r="BR8" s="12" t="s">
        <v>152</v>
      </c>
      <c r="BS8" s="12" t="s">
        <v>152</v>
      </c>
      <c r="BT8" s="12" t="s">
        <v>152</v>
      </c>
      <c r="BU8" s="12" t="s">
        <v>152</v>
      </c>
      <c r="BV8" s="12" t="s">
        <v>152</v>
      </c>
      <c r="BW8" s="12">
        <f>SUM(BW4:BW7)</f>
        <v>1</v>
      </c>
      <c r="BX8" s="12" t="s">
        <v>152</v>
      </c>
      <c r="BY8" s="12">
        <f t="shared" ref="BY8" si="6">SUM(BY4:BY7)</f>
        <v>2</v>
      </c>
      <c r="BZ8" s="12" t="s">
        <v>152</v>
      </c>
      <c r="CA8" s="12" t="s">
        <v>152</v>
      </c>
      <c r="CB8" s="12" t="s">
        <v>152</v>
      </c>
      <c r="CC8" s="12" t="s">
        <v>152</v>
      </c>
      <c r="CD8" s="12" t="s">
        <v>152</v>
      </c>
      <c r="CE8" s="12" t="s">
        <v>152</v>
      </c>
      <c r="CF8" s="12" t="s">
        <v>152</v>
      </c>
      <c r="CG8" s="12" t="s">
        <v>152</v>
      </c>
      <c r="CH8" s="12" t="s">
        <v>152</v>
      </c>
      <c r="CI8" s="12" t="s">
        <v>152</v>
      </c>
      <c r="CJ8" s="12">
        <f>SUM(CJ4:CJ7)</f>
        <v>2</v>
      </c>
      <c r="CK8" s="12" t="s">
        <v>152</v>
      </c>
      <c r="CL8" s="12" t="s">
        <v>152</v>
      </c>
      <c r="CM8" s="12" t="s">
        <v>152</v>
      </c>
      <c r="CN8" s="12" t="s">
        <v>152</v>
      </c>
      <c r="CO8" s="12" t="s">
        <v>152</v>
      </c>
      <c r="CP8" s="12" t="s">
        <v>152</v>
      </c>
      <c r="CQ8" s="12" t="s">
        <v>152</v>
      </c>
      <c r="CR8" s="12">
        <f>SUM(CR4:CR7)</f>
        <v>0</v>
      </c>
      <c r="CS8" s="12" t="s">
        <v>152</v>
      </c>
      <c r="CT8" s="12" t="s">
        <v>152</v>
      </c>
      <c r="CU8" s="12">
        <f t="shared" ref="CU8:CX8" si="7">SUM(CU4:CU7)</f>
        <v>2</v>
      </c>
      <c r="CV8" s="12">
        <f t="shared" si="7"/>
        <v>2</v>
      </c>
      <c r="CW8" s="12">
        <f t="shared" si="7"/>
        <v>2</v>
      </c>
      <c r="CX8" s="12">
        <f t="shared" si="7"/>
        <v>2</v>
      </c>
    </row>
    <row r="9" spans="1:102" ht="16.5" thickBot="1" x14ac:dyDescent="0.3">
      <c r="A9" s="559" t="s">
        <v>219</v>
      </c>
      <c r="B9" s="559"/>
      <c r="C9" s="13">
        <f>AVERAGE(C4:C7)</f>
        <v>0.375</v>
      </c>
      <c r="D9" s="13">
        <f>AVERAGE(D4:D7)</f>
        <v>0.33333333333333331</v>
      </c>
      <c r="E9" s="13" t="s">
        <v>152</v>
      </c>
      <c r="F9" s="13">
        <f t="shared" ref="F9" si="8">AVERAGE(F4:F7)</f>
        <v>0.375</v>
      </c>
      <c r="G9" s="13" t="s">
        <v>152</v>
      </c>
      <c r="H9" s="13" t="s">
        <v>152</v>
      </c>
      <c r="I9" s="13" t="s">
        <v>152</v>
      </c>
      <c r="J9" s="13">
        <f>AVERAGE(J4:J7)</f>
        <v>0.33333333333333331</v>
      </c>
      <c r="K9" s="13" t="s">
        <v>152</v>
      </c>
      <c r="L9" s="13" t="s">
        <v>152</v>
      </c>
      <c r="M9" s="13" t="s">
        <v>152</v>
      </c>
      <c r="N9" s="13" t="s">
        <v>152</v>
      </c>
      <c r="O9" s="13">
        <f t="shared" ref="O9" si="9">AVERAGE(O4:O7)</f>
        <v>0.33333333333333331</v>
      </c>
      <c r="P9" s="13" t="s">
        <v>152</v>
      </c>
      <c r="Q9" s="13" t="s">
        <v>152</v>
      </c>
      <c r="R9" s="13" t="s">
        <v>152</v>
      </c>
      <c r="S9" s="13" t="s">
        <v>152</v>
      </c>
      <c r="T9" s="13" t="s">
        <v>152</v>
      </c>
      <c r="U9" s="13" t="s">
        <v>152</v>
      </c>
      <c r="V9" s="13" t="s">
        <v>152</v>
      </c>
      <c r="W9" s="13" t="s">
        <v>152</v>
      </c>
      <c r="X9" s="13">
        <f t="shared" ref="X9" si="10">AVERAGE(X4:X7)</f>
        <v>0.33333333333333331</v>
      </c>
      <c r="Y9" s="13" t="s">
        <v>152</v>
      </c>
      <c r="Z9" s="13" t="s">
        <v>152</v>
      </c>
      <c r="AA9" s="13">
        <f>AVERAGE(AA4:AA7)</f>
        <v>0.33333333333333331</v>
      </c>
      <c r="AB9" s="13" t="s">
        <v>152</v>
      </c>
      <c r="AC9" s="13" t="s">
        <v>152</v>
      </c>
      <c r="AD9" s="13" t="s">
        <v>152</v>
      </c>
      <c r="AE9" s="13" t="s">
        <v>152</v>
      </c>
      <c r="AF9" s="13" t="s">
        <v>152</v>
      </c>
      <c r="AG9" s="13">
        <f t="shared" ref="AG9" si="11">AVERAGE(AG4:AG7)</f>
        <v>0.33333333333333331</v>
      </c>
      <c r="AH9" s="12" t="s">
        <v>152</v>
      </c>
      <c r="AI9" s="12" t="s">
        <v>152</v>
      </c>
      <c r="AJ9" s="12" t="s">
        <v>152</v>
      </c>
      <c r="AK9" s="12" t="s">
        <v>152</v>
      </c>
      <c r="AL9" s="12" t="s">
        <v>152</v>
      </c>
      <c r="AM9" s="12" t="s">
        <v>152</v>
      </c>
      <c r="AN9" s="12" t="s">
        <v>152</v>
      </c>
      <c r="AO9" s="12" t="s">
        <v>152</v>
      </c>
      <c r="AP9" s="12" t="s">
        <v>152</v>
      </c>
      <c r="AQ9" s="12" t="s">
        <v>152</v>
      </c>
      <c r="AR9" s="13">
        <f t="shared" ref="AR9:AT9" si="12">AVERAGE(AR4:AR7)</f>
        <v>0.33333333333333331</v>
      </c>
      <c r="AS9" s="13" t="s">
        <v>152</v>
      </c>
      <c r="AT9" s="13">
        <f t="shared" si="12"/>
        <v>0.33333333333333331</v>
      </c>
      <c r="AU9" s="13" t="s">
        <v>152</v>
      </c>
      <c r="AV9" s="13" t="s">
        <v>152</v>
      </c>
      <c r="AW9" s="13" t="s">
        <v>152</v>
      </c>
      <c r="AX9" s="13">
        <f>AVERAGE(AX4:AX7)</f>
        <v>0.33333333333333331</v>
      </c>
      <c r="AY9" s="13" t="s">
        <v>152</v>
      </c>
      <c r="AZ9" s="13" t="s">
        <v>152</v>
      </c>
      <c r="BA9" s="13">
        <f t="shared" ref="BA9" si="13">AVERAGE(BA4:BA7)</f>
        <v>1</v>
      </c>
      <c r="BB9" s="13" t="s">
        <v>152</v>
      </c>
      <c r="BC9" s="13" t="s">
        <v>152</v>
      </c>
      <c r="BD9" s="13" t="s">
        <v>152</v>
      </c>
      <c r="BE9" s="13">
        <f>AVERAGE(BE4:BE7)</f>
        <v>0.33333333333333331</v>
      </c>
      <c r="BF9" s="13" t="s">
        <v>152</v>
      </c>
      <c r="BG9" s="13" t="s">
        <v>152</v>
      </c>
      <c r="BH9" s="13" t="s">
        <v>152</v>
      </c>
      <c r="BI9" s="13" t="s">
        <v>152</v>
      </c>
      <c r="BJ9" s="13" t="s">
        <v>152</v>
      </c>
      <c r="BK9" s="13" t="s">
        <v>152</v>
      </c>
      <c r="BL9" s="13" t="s">
        <v>152</v>
      </c>
      <c r="BM9" s="13">
        <f>AVERAGE(BM4:BM7)</f>
        <v>0.33333333333333331</v>
      </c>
      <c r="BN9" s="13" t="s">
        <v>152</v>
      </c>
      <c r="BO9" s="13" t="s">
        <v>152</v>
      </c>
      <c r="BP9" s="13" t="s">
        <v>152</v>
      </c>
      <c r="BQ9" s="13" t="s">
        <v>152</v>
      </c>
      <c r="BR9" s="13" t="s">
        <v>152</v>
      </c>
      <c r="BS9" s="13" t="s">
        <v>152</v>
      </c>
      <c r="BT9" s="13" t="s">
        <v>152</v>
      </c>
      <c r="BU9" s="13" t="s">
        <v>152</v>
      </c>
      <c r="BV9" s="13" t="s">
        <v>152</v>
      </c>
      <c r="BW9" s="13">
        <f>AVERAGE(BW4:BW7)</f>
        <v>0.33333333333333331</v>
      </c>
      <c r="BX9" s="13" t="s">
        <v>152</v>
      </c>
      <c r="BY9" s="13">
        <f t="shared" ref="BY9" si="14">AVERAGE(BY4:BY7)</f>
        <v>0.66666666666666663</v>
      </c>
      <c r="BZ9" s="13" t="s">
        <v>152</v>
      </c>
      <c r="CA9" s="13" t="s">
        <v>152</v>
      </c>
      <c r="CB9" s="13" t="s">
        <v>152</v>
      </c>
      <c r="CC9" s="13" t="s">
        <v>152</v>
      </c>
      <c r="CD9" s="13" t="s">
        <v>152</v>
      </c>
      <c r="CE9" s="13" t="s">
        <v>152</v>
      </c>
      <c r="CF9" s="13" t="s">
        <v>152</v>
      </c>
      <c r="CG9" s="13" t="s">
        <v>152</v>
      </c>
      <c r="CH9" s="13" t="s">
        <v>152</v>
      </c>
      <c r="CI9" s="13" t="s">
        <v>152</v>
      </c>
      <c r="CJ9" s="13">
        <f>AVERAGE(CJ4:CJ7)</f>
        <v>0.66666666666666663</v>
      </c>
      <c r="CK9" s="13" t="s">
        <v>152</v>
      </c>
      <c r="CL9" s="13" t="s">
        <v>152</v>
      </c>
      <c r="CM9" s="13" t="s">
        <v>152</v>
      </c>
      <c r="CN9" s="13" t="s">
        <v>152</v>
      </c>
      <c r="CO9" s="13" t="s">
        <v>152</v>
      </c>
      <c r="CP9" s="13" t="s">
        <v>152</v>
      </c>
      <c r="CQ9" s="13" t="s">
        <v>152</v>
      </c>
      <c r="CR9" s="13">
        <f>AVERAGE(CR4:CR7)</f>
        <v>0</v>
      </c>
      <c r="CS9" s="13" t="s">
        <v>152</v>
      </c>
      <c r="CT9" s="13" t="s">
        <v>152</v>
      </c>
      <c r="CU9" s="13">
        <f t="shared" ref="CU9:CX9" si="15">AVERAGE(CU4:CU7)</f>
        <v>0.66666666666666663</v>
      </c>
      <c r="CV9" s="13">
        <f t="shared" si="15"/>
        <v>0.66666666666666663</v>
      </c>
      <c r="CW9" s="13">
        <f t="shared" si="15"/>
        <v>0.66666666666666663</v>
      </c>
      <c r="CX9" s="13">
        <f t="shared" si="15"/>
        <v>0.66666666666666663</v>
      </c>
    </row>
  </sheetData>
  <mergeCells count="4">
    <mergeCell ref="A3:B3"/>
    <mergeCell ref="C3:CX3"/>
    <mergeCell ref="A8:B8"/>
    <mergeCell ref="A9:B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8"/>
  <sheetViews>
    <sheetView zoomScaleNormal="100" workbookViewId="0"/>
  </sheetViews>
  <sheetFormatPr defaultRowHeight="15" x14ac:dyDescent="0.25"/>
  <cols>
    <col min="1" max="1" width="7.85546875" customWidth="1"/>
    <col min="2" max="2" width="8.42578125" customWidth="1"/>
    <col min="3" max="3" width="11" customWidth="1"/>
    <col min="4" max="4" width="36.7109375" customWidth="1"/>
    <col min="5" max="5" width="16.85546875" customWidth="1"/>
    <col min="6" max="6" width="17.85546875" customWidth="1"/>
    <col min="7" max="7" width="16.28515625" customWidth="1"/>
    <col min="8" max="8" width="17.42578125" customWidth="1"/>
    <col min="9" max="9" width="11.42578125" customWidth="1"/>
    <col min="10" max="10" width="11.85546875" customWidth="1"/>
  </cols>
  <sheetData>
    <row r="1" spans="2:10" ht="15.75" thickBot="1" x14ac:dyDescent="0.3"/>
    <row r="2" spans="2:10" ht="24" customHeight="1" thickBot="1" x14ac:dyDescent="0.3">
      <c r="B2" s="615" t="s">
        <v>105</v>
      </c>
      <c r="C2" s="616"/>
      <c r="D2" s="616"/>
      <c r="E2" s="616"/>
      <c r="F2" s="616"/>
      <c r="G2" s="616"/>
      <c r="H2" s="616"/>
      <c r="I2" s="616"/>
      <c r="J2" s="617"/>
    </row>
    <row r="3" spans="2:10" ht="79.5" thickBot="1" x14ac:dyDescent="0.3">
      <c r="B3" s="280" t="s">
        <v>1</v>
      </c>
      <c r="C3" s="281" t="s">
        <v>170</v>
      </c>
      <c r="D3" s="84" t="s">
        <v>2</v>
      </c>
      <c r="E3" s="346" t="s">
        <v>4</v>
      </c>
      <c r="F3" s="345" t="s">
        <v>5</v>
      </c>
      <c r="G3" s="345" t="s">
        <v>6</v>
      </c>
      <c r="H3" s="345" t="s">
        <v>7</v>
      </c>
      <c r="I3" s="344" t="s">
        <v>8</v>
      </c>
      <c r="J3" s="121" t="s">
        <v>9</v>
      </c>
    </row>
    <row r="4" spans="2:10" ht="16.5" thickBot="1" x14ac:dyDescent="0.3">
      <c r="B4" s="293">
        <v>63</v>
      </c>
      <c r="C4" s="338">
        <v>1</v>
      </c>
      <c r="D4" s="339" t="s">
        <v>104</v>
      </c>
      <c r="E4" s="340">
        <v>1</v>
      </c>
      <c r="F4" s="341">
        <v>3</v>
      </c>
      <c r="G4" s="341">
        <v>5</v>
      </c>
      <c r="H4" s="341">
        <v>3</v>
      </c>
      <c r="I4" s="343">
        <v>0.42857142857142855</v>
      </c>
      <c r="J4" s="342">
        <v>4.2857142857142856</v>
      </c>
    </row>
    <row r="5" spans="2:10" ht="19.5" thickBot="1" x14ac:dyDescent="0.35">
      <c r="B5" s="612" t="s">
        <v>148</v>
      </c>
      <c r="C5" s="618"/>
      <c r="D5" s="614"/>
      <c r="E5" s="333">
        <f>AVERAGE(E3:E4)</f>
        <v>1</v>
      </c>
      <c r="F5" s="333">
        <f t="shared" ref="F5:J5" si="0">AVERAGE(F3:F4)</f>
        <v>3</v>
      </c>
      <c r="G5" s="333">
        <f t="shared" si="0"/>
        <v>5</v>
      </c>
      <c r="H5" s="333">
        <f t="shared" si="0"/>
        <v>3</v>
      </c>
      <c r="I5" s="334">
        <f t="shared" si="0"/>
        <v>0.42857142857142855</v>
      </c>
      <c r="J5" s="335">
        <f t="shared" si="0"/>
        <v>4.2857142857142856</v>
      </c>
    </row>
    <row r="6" spans="2:10" ht="15.75" thickBot="1" x14ac:dyDescent="0.3"/>
    <row r="7" spans="2:10" ht="24" thickBot="1" x14ac:dyDescent="0.3">
      <c r="B7" s="615" t="s">
        <v>26</v>
      </c>
      <c r="C7" s="616"/>
      <c r="D7" s="616"/>
      <c r="E7" s="616"/>
      <c r="F7" s="616"/>
      <c r="G7" s="616"/>
      <c r="H7" s="616"/>
      <c r="I7" s="616"/>
      <c r="J7" s="617"/>
    </row>
    <row r="8" spans="2:10" ht="79.5" thickBot="1" x14ac:dyDescent="0.3">
      <c r="B8" s="280" t="s">
        <v>1</v>
      </c>
      <c r="C8" s="348" t="s">
        <v>170</v>
      </c>
      <c r="D8" s="84" t="s">
        <v>2</v>
      </c>
      <c r="E8" s="346" t="s">
        <v>4</v>
      </c>
      <c r="F8" s="345" t="s">
        <v>5</v>
      </c>
      <c r="G8" s="345" t="s">
        <v>6</v>
      </c>
      <c r="H8" s="345" t="s">
        <v>7</v>
      </c>
      <c r="I8" s="344" t="s">
        <v>8</v>
      </c>
      <c r="J8" s="121" t="s">
        <v>9</v>
      </c>
    </row>
    <row r="9" spans="2:10" ht="15.75" x14ac:dyDescent="0.25">
      <c r="B9" s="88">
        <v>5</v>
      </c>
      <c r="C9" s="349">
        <v>1</v>
      </c>
      <c r="D9" s="347" t="s">
        <v>25</v>
      </c>
      <c r="E9" s="336">
        <v>14.5</v>
      </c>
      <c r="F9" s="337">
        <v>7</v>
      </c>
      <c r="G9" s="337">
        <v>5</v>
      </c>
      <c r="H9" s="337">
        <v>4</v>
      </c>
      <c r="I9" s="268">
        <v>0.953125</v>
      </c>
      <c r="J9" s="271">
        <v>9.53125</v>
      </c>
    </row>
    <row r="10" spans="2:10" ht="15.75" x14ac:dyDescent="0.25">
      <c r="B10" s="88">
        <v>6</v>
      </c>
      <c r="C10" s="292">
        <v>2</v>
      </c>
      <c r="D10" s="347" t="s">
        <v>29</v>
      </c>
      <c r="E10" s="336">
        <v>14</v>
      </c>
      <c r="F10" s="337">
        <v>8</v>
      </c>
      <c r="G10" s="337">
        <v>5</v>
      </c>
      <c r="H10" s="337">
        <v>3</v>
      </c>
      <c r="I10" s="268">
        <v>0.9375</v>
      </c>
      <c r="J10" s="271">
        <v>9.375</v>
      </c>
    </row>
    <row r="11" spans="2:10" ht="15.75" x14ac:dyDescent="0.25">
      <c r="B11" s="88">
        <v>11</v>
      </c>
      <c r="C11" s="292">
        <v>3</v>
      </c>
      <c r="D11" s="347" t="s">
        <v>39</v>
      </c>
      <c r="E11" s="336">
        <v>12.5</v>
      </c>
      <c r="F11" s="337">
        <v>6</v>
      </c>
      <c r="G11" s="337">
        <v>4.5</v>
      </c>
      <c r="H11" s="337">
        <v>4</v>
      </c>
      <c r="I11" s="268">
        <v>0.84375</v>
      </c>
      <c r="J11" s="271">
        <v>8.4375</v>
      </c>
    </row>
    <row r="12" spans="2:10" ht="15.75" x14ac:dyDescent="0.25">
      <c r="B12" s="88">
        <v>14</v>
      </c>
      <c r="C12" s="292">
        <v>4</v>
      </c>
      <c r="D12" s="347" t="s">
        <v>41</v>
      </c>
      <c r="E12" s="336">
        <v>13.5</v>
      </c>
      <c r="F12" s="337">
        <v>4</v>
      </c>
      <c r="G12" s="337">
        <v>4</v>
      </c>
      <c r="H12" s="337">
        <v>2</v>
      </c>
      <c r="I12" s="268">
        <v>0.8392857142857143</v>
      </c>
      <c r="J12" s="271">
        <v>8.3928571428571441</v>
      </c>
    </row>
    <row r="13" spans="2:10" ht="15.75" x14ac:dyDescent="0.25">
      <c r="B13" s="88">
        <v>16</v>
      </c>
      <c r="C13" s="292">
        <v>5</v>
      </c>
      <c r="D13" s="347" t="s">
        <v>44</v>
      </c>
      <c r="E13" s="336">
        <v>12</v>
      </c>
      <c r="F13" s="337">
        <v>3.5</v>
      </c>
      <c r="G13" s="337">
        <v>5</v>
      </c>
      <c r="H13" s="337">
        <v>2</v>
      </c>
      <c r="I13" s="268">
        <v>0.8035714285714286</v>
      </c>
      <c r="J13" s="271">
        <v>8.0357142857142865</v>
      </c>
    </row>
    <row r="14" spans="2:10" ht="15.75" x14ac:dyDescent="0.25">
      <c r="B14" s="88">
        <v>18</v>
      </c>
      <c r="C14" s="292">
        <v>6</v>
      </c>
      <c r="D14" s="347" t="s">
        <v>45</v>
      </c>
      <c r="E14" s="336">
        <v>9.5</v>
      </c>
      <c r="F14" s="337">
        <v>7</v>
      </c>
      <c r="G14" s="337">
        <v>5</v>
      </c>
      <c r="H14" s="337">
        <v>4</v>
      </c>
      <c r="I14" s="268">
        <v>0.796875</v>
      </c>
      <c r="J14" s="271">
        <v>7.9687499999999991</v>
      </c>
    </row>
    <row r="15" spans="2:10" ht="15.75" x14ac:dyDescent="0.25">
      <c r="B15" s="88">
        <v>26</v>
      </c>
      <c r="C15" s="292">
        <v>7</v>
      </c>
      <c r="D15" s="347" t="s">
        <v>57</v>
      </c>
      <c r="E15" s="336">
        <v>9</v>
      </c>
      <c r="F15" s="337">
        <v>4</v>
      </c>
      <c r="G15" s="337">
        <v>5</v>
      </c>
      <c r="H15" s="337">
        <v>3</v>
      </c>
      <c r="I15" s="268">
        <v>0.75</v>
      </c>
      <c r="J15" s="271">
        <v>7.5</v>
      </c>
    </row>
    <row r="16" spans="2:10" ht="15.75" x14ac:dyDescent="0.25">
      <c r="B16" s="88">
        <v>29</v>
      </c>
      <c r="C16" s="292">
        <v>8</v>
      </c>
      <c r="D16" s="347" t="s">
        <v>63</v>
      </c>
      <c r="E16" s="336">
        <v>8</v>
      </c>
      <c r="F16" s="337" t="s">
        <v>152</v>
      </c>
      <c r="G16" s="337">
        <v>5</v>
      </c>
      <c r="H16" s="337">
        <v>3</v>
      </c>
      <c r="I16" s="268">
        <v>0.66666666666666663</v>
      </c>
      <c r="J16" s="271">
        <v>6.666666666666667</v>
      </c>
    </row>
    <row r="17" spans="2:10" ht="16.5" thickBot="1" x14ac:dyDescent="0.3">
      <c r="B17" s="88">
        <v>63</v>
      </c>
      <c r="C17" s="350">
        <v>9</v>
      </c>
      <c r="D17" s="347" t="s">
        <v>106</v>
      </c>
      <c r="E17" s="336">
        <v>2</v>
      </c>
      <c r="F17" s="337">
        <v>3</v>
      </c>
      <c r="G17" s="337">
        <v>5</v>
      </c>
      <c r="H17" s="337">
        <v>2</v>
      </c>
      <c r="I17" s="268">
        <v>0.42857142857142855</v>
      </c>
      <c r="J17" s="271">
        <v>4.2857142857142856</v>
      </c>
    </row>
    <row r="18" spans="2:10" ht="19.5" thickBot="1" x14ac:dyDescent="0.35">
      <c r="B18" s="612" t="s">
        <v>148</v>
      </c>
      <c r="C18" s="613"/>
      <c r="D18" s="614"/>
      <c r="E18" s="333">
        <f>AVERAGE(E9:E17)</f>
        <v>10.555555555555555</v>
      </c>
      <c r="F18" s="333">
        <f t="shared" ref="F18:J18" si="1">AVERAGE(F9:F17)</f>
        <v>5.3125</v>
      </c>
      <c r="G18" s="333">
        <f t="shared" si="1"/>
        <v>4.833333333333333</v>
      </c>
      <c r="H18" s="333">
        <f t="shared" si="1"/>
        <v>3</v>
      </c>
      <c r="I18" s="334">
        <f t="shared" si="1"/>
        <v>0.77992724867724883</v>
      </c>
      <c r="J18" s="335">
        <f t="shared" si="1"/>
        <v>7.7992724867724883</v>
      </c>
    </row>
    <row r="19" spans="2:10" ht="15.75" thickBot="1" x14ac:dyDescent="0.3"/>
    <row r="20" spans="2:10" ht="24" thickBot="1" x14ac:dyDescent="0.3">
      <c r="B20" s="615" t="s">
        <v>11</v>
      </c>
      <c r="C20" s="616"/>
      <c r="D20" s="616"/>
      <c r="E20" s="616"/>
      <c r="F20" s="616"/>
      <c r="G20" s="616"/>
      <c r="H20" s="616"/>
      <c r="I20" s="616"/>
      <c r="J20" s="617"/>
    </row>
    <row r="21" spans="2:10" ht="79.5" thickBot="1" x14ac:dyDescent="0.3">
      <c r="B21" s="280" t="s">
        <v>1</v>
      </c>
      <c r="C21" s="348" t="s">
        <v>170</v>
      </c>
      <c r="D21" s="84" t="s">
        <v>2</v>
      </c>
      <c r="E21" s="346" t="s">
        <v>4</v>
      </c>
      <c r="F21" s="345" t="s">
        <v>5</v>
      </c>
      <c r="G21" s="345" t="s">
        <v>6</v>
      </c>
      <c r="H21" s="345" t="s">
        <v>7</v>
      </c>
      <c r="I21" s="344" t="s">
        <v>8</v>
      </c>
      <c r="J21" s="121" t="s">
        <v>9</v>
      </c>
    </row>
    <row r="22" spans="2:10" ht="15.75" x14ac:dyDescent="0.25">
      <c r="B22" s="120">
        <v>1</v>
      </c>
      <c r="C22" s="349">
        <v>1</v>
      </c>
      <c r="D22" s="351" t="s">
        <v>10</v>
      </c>
      <c r="E22" s="154">
        <v>15</v>
      </c>
      <c r="F22" s="158">
        <v>8</v>
      </c>
      <c r="G22" s="158">
        <v>5</v>
      </c>
      <c r="H22" s="158">
        <v>4</v>
      </c>
      <c r="I22" s="266">
        <v>1</v>
      </c>
      <c r="J22" s="270">
        <v>10</v>
      </c>
    </row>
    <row r="23" spans="2:10" ht="15.75" x14ac:dyDescent="0.25">
      <c r="B23" s="88">
        <v>8</v>
      </c>
      <c r="C23" s="292">
        <v>2</v>
      </c>
      <c r="D23" s="347" t="s">
        <v>34</v>
      </c>
      <c r="E23" s="155">
        <v>12</v>
      </c>
      <c r="F23" s="159">
        <v>8</v>
      </c>
      <c r="G23" s="159">
        <v>5</v>
      </c>
      <c r="H23" s="159">
        <v>4</v>
      </c>
      <c r="I23" s="268">
        <v>0.90625</v>
      </c>
      <c r="J23" s="271">
        <v>9.0625</v>
      </c>
    </row>
    <row r="24" spans="2:10" ht="15.75" x14ac:dyDescent="0.25">
      <c r="B24" s="88">
        <v>11</v>
      </c>
      <c r="C24" s="292">
        <v>3</v>
      </c>
      <c r="D24" s="347" t="s">
        <v>38</v>
      </c>
      <c r="E24" s="155">
        <v>10</v>
      </c>
      <c r="F24" s="159">
        <v>8</v>
      </c>
      <c r="G24" s="159">
        <v>5</v>
      </c>
      <c r="H24" s="159">
        <v>4</v>
      </c>
      <c r="I24" s="268">
        <v>0.84375</v>
      </c>
      <c r="J24" s="271">
        <v>8.4375</v>
      </c>
    </row>
    <row r="25" spans="2:10" ht="15.75" x14ac:dyDescent="0.25">
      <c r="B25" s="88">
        <v>11</v>
      </c>
      <c r="C25" s="292">
        <v>3</v>
      </c>
      <c r="D25" s="347" t="s">
        <v>40</v>
      </c>
      <c r="E25" s="155">
        <v>12.5</v>
      </c>
      <c r="F25" s="159">
        <v>6.5</v>
      </c>
      <c r="G25" s="159">
        <v>5</v>
      </c>
      <c r="H25" s="159">
        <v>3</v>
      </c>
      <c r="I25" s="268">
        <v>0.84375</v>
      </c>
      <c r="J25" s="271">
        <v>8.4375</v>
      </c>
    </row>
    <row r="26" spans="2:10" ht="15.75" x14ac:dyDescent="0.25">
      <c r="B26" s="88">
        <v>32</v>
      </c>
      <c r="C26" s="292">
        <v>5</v>
      </c>
      <c r="D26" s="347" t="s">
        <v>66</v>
      </c>
      <c r="E26" s="155">
        <v>4.5</v>
      </c>
      <c r="F26" s="159">
        <v>8</v>
      </c>
      <c r="G26" s="159">
        <v>5</v>
      </c>
      <c r="H26" s="159">
        <v>3</v>
      </c>
      <c r="I26" s="268">
        <v>0.640625</v>
      </c>
      <c r="J26" s="271">
        <v>6.4062499999999991</v>
      </c>
    </row>
    <row r="27" spans="2:10" ht="15.75" x14ac:dyDescent="0.25">
      <c r="B27" s="88">
        <v>39</v>
      </c>
      <c r="C27" s="292">
        <v>6</v>
      </c>
      <c r="D27" s="352" t="s">
        <v>74</v>
      </c>
      <c r="E27" s="155">
        <v>3.5</v>
      </c>
      <c r="F27" s="159">
        <v>8</v>
      </c>
      <c r="G27" s="159">
        <v>4.5</v>
      </c>
      <c r="H27" s="159">
        <v>3</v>
      </c>
      <c r="I27" s="268">
        <v>0.59375</v>
      </c>
      <c r="J27" s="271">
        <v>5.9375</v>
      </c>
    </row>
    <row r="28" spans="2:10" ht="15.75" x14ac:dyDescent="0.25">
      <c r="B28" s="88">
        <v>52</v>
      </c>
      <c r="C28" s="292">
        <v>7</v>
      </c>
      <c r="D28" s="347" t="s">
        <v>92</v>
      </c>
      <c r="E28" s="155">
        <v>1.5</v>
      </c>
      <c r="F28" s="159">
        <v>8</v>
      </c>
      <c r="G28" s="159">
        <v>4.5</v>
      </c>
      <c r="H28" s="159">
        <v>1</v>
      </c>
      <c r="I28" s="268">
        <v>0.46875</v>
      </c>
      <c r="J28" s="271">
        <v>4.6875</v>
      </c>
    </row>
    <row r="29" spans="2:10" ht="15.75" x14ac:dyDescent="0.25">
      <c r="B29" s="88">
        <v>54</v>
      </c>
      <c r="C29" s="292">
        <v>8</v>
      </c>
      <c r="D29" s="347" t="s">
        <v>93</v>
      </c>
      <c r="E29" s="155">
        <v>2</v>
      </c>
      <c r="F29" s="159">
        <v>5</v>
      </c>
      <c r="G29" s="159">
        <v>4.5</v>
      </c>
      <c r="H29" s="159">
        <v>3</v>
      </c>
      <c r="I29" s="268">
        <v>0.453125</v>
      </c>
      <c r="J29" s="271">
        <v>4.53125</v>
      </c>
    </row>
    <row r="30" spans="2:10" ht="15.75" x14ac:dyDescent="0.25">
      <c r="B30" s="88">
        <v>59</v>
      </c>
      <c r="C30" s="292">
        <v>9</v>
      </c>
      <c r="D30" s="347" t="s">
        <v>101</v>
      </c>
      <c r="E30" s="155">
        <v>1</v>
      </c>
      <c r="F30" s="159">
        <v>6</v>
      </c>
      <c r="G30" s="159">
        <v>5</v>
      </c>
      <c r="H30" s="159">
        <v>2</v>
      </c>
      <c r="I30" s="268">
        <v>0.4375</v>
      </c>
      <c r="J30" s="271">
        <v>4.375</v>
      </c>
    </row>
    <row r="31" spans="2:10" ht="15.75" x14ac:dyDescent="0.25">
      <c r="B31" s="88">
        <v>65</v>
      </c>
      <c r="C31" s="292">
        <v>10</v>
      </c>
      <c r="D31" s="347" t="s">
        <v>107</v>
      </c>
      <c r="E31" s="155">
        <v>2</v>
      </c>
      <c r="F31" s="159">
        <v>5</v>
      </c>
      <c r="G31" s="159">
        <v>4.5</v>
      </c>
      <c r="H31" s="159">
        <v>2</v>
      </c>
      <c r="I31" s="268">
        <v>0.421875</v>
      </c>
      <c r="J31" s="271">
        <v>4.21875</v>
      </c>
    </row>
    <row r="32" spans="2:10" ht="15.75" x14ac:dyDescent="0.25">
      <c r="B32" s="88">
        <v>73</v>
      </c>
      <c r="C32" s="292">
        <v>11</v>
      </c>
      <c r="D32" s="347" t="s">
        <v>116</v>
      </c>
      <c r="E32" s="155">
        <v>1</v>
      </c>
      <c r="F32" s="159">
        <v>5</v>
      </c>
      <c r="G32" s="159">
        <v>4.5</v>
      </c>
      <c r="H32" s="159">
        <v>2</v>
      </c>
      <c r="I32" s="268">
        <v>0.390625</v>
      </c>
      <c r="J32" s="271">
        <v>3.90625</v>
      </c>
    </row>
    <row r="33" spans="2:10" ht="16.5" thickBot="1" x14ac:dyDescent="0.3">
      <c r="B33" s="88">
        <v>99</v>
      </c>
      <c r="C33" s="350">
        <v>12</v>
      </c>
      <c r="D33" s="352" t="s">
        <v>146</v>
      </c>
      <c r="E33" s="155">
        <v>1</v>
      </c>
      <c r="F33" s="159">
        <v>1</v>
      </c>
      <c r="G33" s="159">
        <v>0</v>
      </c>
      <c r="H33" s="159">
        <v>0</v>
      </c>
      <c r="I33" s="268">
        <v>7.1428571428571425E-2</v>
      </c>
      <c r="J33" s="271">
        <v>0.7142857142857143</v>
      </c>
    </row>
    <row r="34" spans="2:10" ht="19.5" thickBot="1" x14ac:dyDescent="0.35">
      <c r="B34" s="612" t="s">
        <v>148</v>
      </c>
      <c r="C34" s="613"/>
      <c r="D34" s="614"/>
      <c r="E34" s="333">
        <f t="shared" ref="E34:J34" si="2">AVERAGE(E22:E33)</f>
        <v>5.5</v>
      </c>
      <c r="F34" s="333">
        <f t="shared" si="2"/>
        <v>6.375</v>
      </c>
      <c r="G34" s="333">
        <f t="shared" si="2"/>
        <v>4.375</v>
      </c>
      <c r="H34" s="333">
        <f t="shared" si="2"/>
        <v>2.5833333333333335</v>
      </c>
      <c r="I34" s="334">
        <f t="shared" si="2"/>
        <v>0.5892857142857143</v>
      </c>
      <c r="J34" s="335">
        <f t="shared" si="2"/>
        <v>5.8928571428571423</v>
      </c>
    </row>
    <row r="35" spans="2:10" ht="15.75" thickBot="1" x14ac:dyDescent="0.3"/>
    <row r="36" spans="2:10" ht="24" thickBot="1" x14ac:dyDescent="0.3">
      <c r="B36" s="615" t="s">
        <v>171</v>
      </c>
      <c r="C36" s="616"/>
      <c r="D36" s="616"/>
      <c r="E36" s="616"/>
      <c r="F36" s="616"/>
      <c r="G36" s="616"/>
      <c r="H36" s="616"/>
      <c r="I36" s="616"/>
      <c r="J36" s="617"/>
    </row>
    <row r="37" spans="2:10" ht="79.5" thickBot="1" x14ac:dyDescent="0.3">
      <c r="B37" s="280" t="s">
        <v>1</v>
      </c>
      <c r="C37" s="348" t="s">
        <v>170</v>
      </c>
      <c r="D37" s="84" t="s">
        <v>2</v>
      </c>
      <c r="E37" s="346" t="s">
        <v>4</v>
      </c>
      <c r="F37" s="345" t="s">
        <v>5</v>
      </c>
      <c r="G37" s="345" t="s">
        <v>6</v>
      </c>
      <c r="H37" s="345" t="s">
        <v>7</v>
      </c>
      <c r="I37" s="344" t="s">
        <v>8</v>
      </c>
      <c r="J37" s="121" t="s">
        <v>9</v>
      </c>
    </row>
    <row r="38" spans="2:10" ht="15.75" x14ac:dyDescent="0.25">
      <c r="B38" s="88">
        <v>1</v>
      </c>
      <c r="C38" s="349">
        <v>1</v>
      </c>
      <c r="D38" s="347" t="s">
        <v>13</v>
      </c>
      <c r="E38" s="155">
        <v>15</v>
      </c>
      <c r="F38" s="159">
        <v>4</v>
      </c>
      <c r="G38" s="159">
        <v>5</v>
      </c>
      <c r="H38" s="159">
        <v>4</v>
      </c>
      <c r="I38" s="268">
        <v>1</v>
      </c>
      <c r="J38" s="271">
        <v>10</v>
      </c>
    </row>
    <row r="39" spans="2:10" ht="15.75" x14ac:dyDescent="0.25">
      <c r="B39" s="88">
        <v>18</v>
      </c>
      <c r="C39" s="292">
        <v>2</v>
      </c>
      <c r="D39" s="353" t="s">
        <v>46</v>
      </c>
      <c r="E39" s="155">
        <v>9</v>
      </c>
      <c r="F39" s="159">
        <v>8</v>
      </c>
      <c r="G39" s="159">
        <v>4.5</v>
      </c>
      <c r="H39" s="159">
        <v>4</v>
      </c>
      <c r="I39" s="268">
        <v>0.796875</v>
      </c>
      <c r="J39" s="271">
        <v>7.9687499999999991</v>
      </c>
    </row>
    <row r="40" spans="2:10" ht="15.75" x14ac:dyDescent="0.25">
      <c r="B40" s="88">
        <v>47</v>
      </c>
      <c r="C40" s="292">
        <v>3</v>
      </c>
      <c r="D40" s="353" t="s">
        <v>85</v>
      </c>
      <c r="E40" s="155">
        <v>5.5</v>
      </c>
      <c r="F40" s="159">
        <v>2</v>
      </c>
      <c r="G40" s="159">
        <v>5</v>
      </c>
      <c r="H40" s="159">
        <v>2</v>
      </c>
      <c r="I40" s="268">
        <v>0.5178571428571429</v>
      </c>
      <c r="J40" s="271">
        <v>5.1785714285714288</v>
      </c>
    </row>
    <row r="41" spans="2:10" ht="15.75" x14ac:dyDescent="0.25">
      <c r="B41" s="88">
        <v>79</v>
      </c>
      <c r="C41" s="292">
        <v>4</v>
      </c>
      <c r="D41" s="354" t="s">
        <v>123</v>
      </c>
      <c r="E41" s="155">
        <v>1</v>
      </c>
      <c r="F41" s="159">
        <v>6</v>
      </c>
      <c r="G41" s="159">
        <v>4</v>
      </c>
      <c r="H41" s="159">
        <v>0</v>
      </c>
      <c r="I41" s="268">
        <v>0.35483870967741937</v>
      </c>
      <c r="J41" s="271">
        <v>3.5483870967741935</v>
      </c>
    </row>
    <row r="42" spans="2:10" ht="16.5" thickBot="1" x14ac:dyDescent="0.3">
      <c r="B42" s="88">
        <v>84</v>
      </c>
      <c r="C42" s="350">
        <v>5</v>
      </c>
      <c r="D42" s="354" t="s">
        <v>130</v>
      </c>
      <c r="E42" s="155">
        <v>0</v>
      </c>
      <c r="F42" s="159">
        <v>6</v>
      </c>
      <c r="G42" s="159">
        <v>4.5</v>
      </c>
      <c r="H42" s="159">
        <v>0</v>
      </c>
      <c r="I42" s="268">
        <v>0.328125</v>
      </c>
      <c r="J42" s="271">
        <v>3.28125</v>
      </c>
    </row>
    <row r="43" spans="2:10" ht="19.5" thickBot="1" x14ac:dyDescent="0.35">
      <c r="B43" s="612" t="s">
        <v>148</v>
      </c>
      <c r="C43" s="613"/>
      <c r="D43" s="614"/>
      <c r="E43" s="333">
        <f t="shared" ref="E43:J43" si="3">AVERAGE(E38:E42)</f>
        <v>6.1</v>
      </c>
      <c r="F43" s="333">
        <f t="shared" si="3"/>
        <v>5.2</v>
      </c>
      <c r="G43" s="333">
        <f t="shared" si="3"/>
        <v>4.5999999999999996</v>
      </c>
      <c r="H43" s="333">
        <f t="shared" si="3"/>
        <v>2</v>
      </c>
      <c r="I43" s="334">
        <f t="shared" si="3"/>
        <v>0.59953917050691241</v>
      </c>
      <c r="J43" s="335">
        <f t="shared" si="3"/>
        <v>5.9953917050691246</v>
      </c>
    </row>
    <row r="44" spans="2:10" ht="15.75" thickBot="1" x14ac:dyDescent="0.3"/>
    <row r="45" spans="2:10" ht="24" thickBot="1" x14ac:dyDescent="0.3">
      <c r="B45" s="615" t="s">
        <v>37</v>
      </c>
      <c r="C45" s="616"/>
      <c r="D45" s="616"/>
      <c r="E45" s="616"/>
      <c r="F45" s="616"/>
      <c r="G45" s="616"/>
      <c r="H45" s="616"/>
      <c r="I45" s="616"/>
      <c r="J45" s="617"/>
    </row>
    <row r="46" spans="2:10" ht="79.5" thickBot="1" x14ac:dyDescent="0.3">
      <c r="B46" s="280" t="s">
        <v>1</v>
      </c>
      <c r="C46" s="348" t="s">
        <v>170</v>
      </c>
      <c r="D46" s="84" t="s">
        <v>2</v>
      </c>
      <c r="E46" s="346" t="s">
        <v>4</v>
      </c>
      <c r="F46" s="345" t="s">
        <v>5</v>
      </c>
      <c r="G46" s="345" t="s">
        <v>6</v>
      </c>
      <c r="H46" s="345" t="s">
        <v>7</v>
      </c>
      <c r="I46" s="344" t="s">
        <v>8</v>
      </c>
      <c r="J46" s="121" t="s">
        <v>9</v>
      </c>
    </row>
    <row r="47" spans="2:10" ht="15.75" x14ac:dyDescent="0.25">
      <c r="B47" s="88">
        <v>10</v>
      </c>
      <c r="C47" s="349">
        <v>1</v>
      </c>
      <c r="D47" s="347" t="s">
        <v>36</v>
      </c>
      <c r="E47" s="155">
        <v>10.5</v>
      </c>
      <c r="F47" s="159">
        <v>8</v>
      </c>
      <c r="G47" s="159">
        <v>5</v>
      </c>
      <c r="H47" s="159">
        <v>4</v>
      </c>
      <c r="I47" s="268">
        <v>0.859375</v>
      </c>
      <c r="J47" s="271">
        <v>8.59375</v>
      </c>
    </row>
    <row r="48" spans="2:10" ht="15.75" x14ac:dyDescent="0.25">
      <c r="B48" s="88">
        <v>16</v>
      </c>
      <c r="C48" s="292">
        <v>2</v>
      </c>
      <c r="D48" s="347" t="s">
        <v>43</v>
      </c>
      <c r="E48" s="155">
        <v>9.5</v>
      </c>
      <c r="F48" s="159">
        <v>4</v>
      </c>
      <c r="G48" s="159">
        <v>5</v>
      </c>
      <c r="H48" s="159">
        <v>4</v>
      </c>
      <c r="I48" s="268">
        <v>0.8035714285714286</v>
      </c>
      <c r="J48" s="271">
        <v>8.0357142857142865</v>
      </c>
    </row>
    <row r="49" spans="2:10" ht="15.75" x14ac:dyDescent="0.25">
      <c r="B49" s="88">
        <v>22</v>
      </c>
      <c r="C49" s="292">
        <v>3</v>
      </c>
      <c r="D49" s="347" t="s">
        <v>51</v>
      </c>
      <c r="E49" s="155">
        <v>9.5</v>
      </c>
      <c r="F49" s="159" t="s">
        <v>152</v>
      </c>
      <c r="G49" s="159">
        <v>5</v>
      </c>
      <c r="H49" s="159">
        <v>4</v>
      </c>
      <c r="I49" s="268">
        <v>0.77083333333333337</v>
      </c>
      <c r="J49" s="271">
        <v>7.7083333333333339</v>
      </c>
    </row>
    <row r="50" spans="2:10" ht="15.75" x14ac:dyDescent="0.25">
      <c r="B50" s="88">
        <v>33</v>
      </c>
      <c r="C50" s="292">
        <v>4</v>
      </c>
      <c r="D50" s="347" t="s">
        <v>67</v>
      </c>
      <c r="E50" s="155">
        <v>6</v>
      </c>
      <c r="F50" s="159">
        <v>7</v>
      </c>
      <c r="G50" s="159">
        <v>5</v>
      </c>
      <c r="H50" s="159">
        <v>2</v>
      </c>
      <c r="I50" s="268">
        <v>0.625</v>
      </c>
      <c r="J50" s="271">
        <v>6.25</v>
      </c>
    </row>
    <row r="51" spans="2:10" ht="16.5" thickBot="1" x14ac:dyDescent="0.3">
      <c r="B51" s="88">
        <v>86</v>
      </c>
      <c r="C51" s="350">
        <v>5</v>
      </c>
      <c r="D51" s="353" t="s">
        <v>132</v>
      </c>
      <c r="E51" s="155">
        <v>1</v>
      </c>
      <c r="F51" s="159">
        <v>3.5</v>
      </c>
      <c r="G51" s="159">
        <v>4</v>
      </c>
      <c r="H51" s="159">
        <v>0</v>
      </c>
      <c r="I51" s="268">
        <v>0.31481481481481483</v>
      </c>
      <c r="J51" s="271">
        <v>3.1481481481481484</v>
      </c>
    </row>
    <row r="52" spans="2:10" ht="19.5" thickBot="1" x14ac:dyDescent="0.35">
      <c r="B52" s="612" t="s">
        <v>148</v>
      </c>
      <c r="C52" s="613"/>
      <c r="D52" s="614"/>
      <c r="E52" s="333">
        <f t="shared" ref="E52:J52" si="4">AVERAGE(E47:E51)</f>
        <v>7.3</v>
      </c>
      <c r="F52" s="333">
        <f t="shared" si="4"/>
        <v>5.625</v>
      </c>
      <c r="G52" s="333">
        <f t="shared" si="4"/>
        <v>4.8</v>
      </c>
      <c r="H52" s="333">
        <f t="shared" si="4"/>
        <v>2.8</v>
      </c>
      <c r="I52" s="334">
        <f t="shared" si="4"/>
        <v>0.67471891534391537</v>
      </c>
      <c r="J52" s="335">
        <f t="shared" si="4"/>
        <v>6.7471891534391535</v>
      </c>
    </row>
    <row r="53" spans="2:10" ht="15.75" thickBot="1" x14ac:dyDescent="0.3"/>
    <row r="54" spans="2:10" ht="24" thickBot="1" x14ac:dyDescent="0.3">
      <c r="B54" s="615" t="s">
        <v>33</v>
      </c>
      <c r="C54" s="616"/>
      <c r="D54" s="616"/>
      <c r="E54" s="616"/>
      <c r="F54" s="616"/>
      <c r="G54" s="616"/>
      <c r="H54" s="616"/>
      <c r="I54" s="616"/>
      <c r="J54" s="617"/>
    </row>
    <row r="55" spans="2:10" ht="79.5" thickBot="1" x14ac:dyDescent="0.3">
      <c r="B55" s="280" t="s">
        <v>1</v>
      </c>
      <c r="C55" s="348" t="s">
        <v>170</v>
      </c>
      <c r="D55" s="84" t="s">
        <v>2</v>
      </c>
      <c r="E55" s="346" t="s">
        <v>4</v>
      </c>
      <c r="F55" s="345" t="s">
        <v>5</v>
      </c>
      <c r="G55" s="345" t="s">
        <v>6</v>
      </c>
      <c r="H55" s="345" t="s">
        <v>7</v>
      </c>
      <c r="I55" s="344" t="s">
        <v>8</v>
      </c>
      <c r="J55" s="121" t="s">
        <v>9</v>
      </c>
    </row>
    <row r="56" spans="2:10" ht="15.75" x14ac:dyDescent="0.25">
      <c r="B56" s="88">
        <v>7</v>
      </c>
      <c r="C56" s="349">
        <v>1</v>
      </c>
      <c r="D56" s="347" t="s">
        <v>32</v>
      </c>
      <c r="E56" s="155">
        <v>13</v>
      </c>
      <c r="F56" s="159">
        <v>3.5</v>
      </c>
      <c r="G56" s="159">
        <v>5</v>
      </c>
      <c r="H56" s="159">
        <v>4</v>
      </c>
      <c r="I56" s="268">
        <v>0.9107142857142857</v>
      </c>
      <c r="J56" s="271">
        <v>9.1071428571428559</v>
      </c>
    </row>
    <row r="57" spans="2:10" ht="15.75" x14ac:dyDescent="0.25">
      <c r="B57" s="88">
        <v>25</v>
      </c>
      <c r="C57" s="292">
        <v>2</v>
      </c>
      <c r="D57" s="354" t="s">
        <v>56</v>
      </c>
      <c r="E57" s="155">
        <v>11.5</v>
      </c>
      <c r="F57" s="159" t="s">
        <v>152</v>
      </c>
      <c r="G57" s="159">
        <v>4</v>
      </c>
      <c r="H57" s="159">
        <v>2</v>
      </c>
      <c r="I57" s="268">
        <v>0.76086956521739135</v>
      </c>
      <c r="J57" s="271">
        <v>7.608695652173914</v>
      </c>
    </row>
    <row r="58" spans="2:10" ht="15.75" x14ac:dyDescent="0.25">
      <c r="B58" s="88">
        <v>29</v>
      </c>
      <c r="C58" s="292">
        <v>3</v>
      </c>
      <c r="D58" s="353" t="s">
        <v>65</v>
      </c>
      <c r="E58" s="155">
        <v>7</v>
      </c>
      <c r="F58" s="159" t="s">
        <v>152</v>
      </c>
      <c r="G58" s="159">
        <v>5</v>
      </c>
      <c r="H58" s="159">
        <v>4</v>
      </c>
      <c r="I58" s="268">
        <v>0.66666666666666663</v>
      </c>
      <c r="J58" s="271">
        <v>6.666666666666667</v>
      </c>
    </row>
    <row r="59" spans="2:10" ht="15.75" x14ac:dyDescent="0.25">
      <c r="B59" s="88">
        <v>37</v>
      </c>
      <c r="C59" s="292">
        <v>4</v>
      </c>
      <c r="D59" s="347" t="s">
        <v>73</v>
      </c>
      <c r="E59" s="155">
        <v>5.5</v>
      </c>
      <c r="F59" s="159">
        <v>3.5</v>
      </c>
      <c r="G59" s="159">
        <v>5</v>
      </c>
      <c r="H59" s="159">
        <v>3</v>
      </c>
      <c r="I59" s="268">
        <v>0.6071428571428571</v>
      </c>
      <c r="J59" s="271">
        <v>6.0714285714285703</v>
      </c>
    </row>
    <row r="60" spans="2:10" ht="15.75" x14ac:dyDescent="0.25">
      <c r="B60" s="88">
        <v>42</v>
      </c>
      <c r="C60" s="292">
        <v>5</v>
      </c>
      <c r="D60" s="347" t="s">
        <v>78</v>
      </c>
      <c r="E60" s="155">
        <v>3.5</v>
      </c>
      <c r="F60" s="159">
        <v>8</v>
      </c>
      <c r="G60" s="159">
        <v>5</v>
      </c>
      <c r="H60" s="159">
        <v>2</v>
      </c>
      <c r="I60" s="268">
        <v>0.578125</v>
      </c>
      <c r="J60" s="271">
        <v>5.78125</v>
      </c>
    </row>
    <row r="61" spans="2:10" ht="15.75" x14ac:dyDescent="0.25">
      <c r="B61" s="88">
        <v>47</v>
      </c>
      <c r="C61" s="292">
        <v>6</v>
      </c>
      <c r="D61" s="347" t="s">
        <v>86</v>
      </c>
      <c r="E61" s="155">
        <v>4</v>
      </c>
      <c r="F61" s="159">
        <v>3</v>
      </c>
      <c r="G61" s="159">
        <v>4.5</v>
      </c>
      <c r="H61" s="159">
        <v>3</v>
      </c>
      <c r="I61" s="268">
        <v>0.5178571428571429</v>
      </c>
      <c r="J61" s="271">
        <v>5.1785714285714288</v>
      </c>
    </row>
    <row r="62" spans="2:10" ht="15.75" x14ac:dyDescent="0.25">
      <c r="B62" s="88">
        <v>47</v>
      </c>
      <c r="C62" s="292">
        <v>6</v>
      </c>
      <c r="D62" s="347" t="s">
        <v>87</v>
      </c>
      <c r="E62" s="155">
        <v>5.5</v>
      </c>
      <c r="F62" s="159">
        <v>2</v>
      </c>
      <c r="G62" s="159">
        <v>5</v>
      </c>
      <c r="H62" s="159">
        <v>2</v>
      </c>
      <c r="I62" s="268">
        <v>0.5178571428571429</v>
      </c>
      <c r="J62" s="271">
        <v>5.1785714285714288</v>
      </c>
    </row>
    <row r="63" spans="2:10" ht="15.75" x14ac:dyDescent="0.25">
      <c r="B63" s="88">
        <v>55</v>
      </c>
      <c r="C63" s="292">
        <v>8</v>
      </c>
      <c r="D63" s="347" t="s">
        <v>94</v>
      </c>
      <c r="E63" s="155">
        <v>2</v>
      </c>
      <c r="F63" s="159">
        <v>8</v>
      </c>
      <c r="G63" s="159">
        <v>4</v>
      </c>
      <c r="H63" s="159">
        <v>0</v>
      </c>
      <c r="I63" s="268">
        <v>0.45161290322580644</v>
      </c>
      <c r="J63" s="271">
        <v>4.5161290322580641</v>
      </c>
    </row>
    <row r="64" spans="2:10" ht="15.75" x14ac:dyDescent="0.25">
      <c r="B64" s="88">
        <v>56</v>
      </c>
      <c r="C64" s="292">
        <v>9</v>
      </c>
      <c r="D64" s="353" t="s">
        <v>95</v>
      </c>
      <c r="E64" s="155">
        <v>5.5</v>
      </c>
      <c r="F64" s="159">
        <v>2</v>
      </c>
      <c r="G64" s="159">
        <v>5</v>
      </c>
      <c r="H64" s="159">
        <v>0</v>
      </c>
      <c r="I64" s="268">
        <v>0.44642857142857145</v>
      </c>
      <c r="J64" s="271">
        <v>4.4642857142857144</v>
      </c>
    </row>
    <row r="65" spans="2:10" ht="15.75" x14ac:dyDescent="0.25">
      <c r="B65" s="88">
        <v>71</v>
      </c>
      <c r="C65" s="292">
        <v>10</v>
      </c>
      <c r="D65" s="347" t="s">
        <v>115</v>
      </c>
      <c r="E65" s="155">
        <v>3</v>
      </c>
      <c r="F65" s="159">
        <v>5.5</v>
      </c>
      <c r="G65" s="159">
        <v>4</v>
      </c>
      <c r="H65" s="159">
        <v>0</v>
      </c>
      <c r="I65" s="268">
        <v>0.40322580645161288</v>
      </c>
      <c r="J65" s="271">
        <v>4.032258064516129</v>
      </c>
    </row>
    <row r="66" spans="2:10" ht="15.75" x14ac:dyDescent="0.25">
      <c r="B66" s="88">
        <v>76</v>
      </c>
      <c r="C66" s="292">
        <v>11</v>
      </c>
      <c r="D66" s="353" t="s">
        <v>120</v>
      </c>
      <c r="E66" s="155">
        <v>1.5</v>
      </c>
      <c r="F66" s="159">
        <v>4</v>
      </c>
      <c r="G66" s="159">
        <v>4.5</v>
      </c>
      <c r="H66" s="159">
        <v>0</v>
      </c>
      <c r="I66" s="268">
        <v>0.35714285714285715</v>
      </c>
      <c r="J66" s="271">
        <v>3.5714285714285712</v>
      </c>
    </row>
    <row r="67" spans="2:10" ht="15.75" x14ac:dyDescent="0.25">
      <c r="B67" s="88">
        <v>76</v>
      </c>
      <c r="C67" s="292">
        <v>11</v>
      </c>
      <c r="D67" s="353" t="s">
        <v>122</v>
      </c>
      <c r="E67" s="155">
        <v>2</v>
      </c>
      <c r="F67" s="159">
        <v>3</v>
      </c>
      <c r="G67" s="159">
        <v>4</v>
      </c>
      <c r="H67" s="159">
        <v>1</v>
      </c>
      <c r="I67" s="268">
        <v>0.35714285714285715</v>
      </c>
      <c r="J67" s="271">
        <v>3.5714285714285712</v>
      </c>
    </row>
    <row r="68" spans="2:10" ht="15.75" x14ac:dyDescent="0.25">
      <c r="B68" s="88">
        <v>87</v>
      </c>
      <c r="C68" s="292">
        <v>13</v>
      </c>
      <c r="D68" s="347" t="s">
        <v>133</v>
      </c>
      <c r="E68" s="155">
        <v>3</v>
      </c>
      <c r="F68" s="159" t="s">
        <v>152</v>
      </c>
      <c r="G68" s="159">
        <v>4</v>
      </c>
      <c r="H68" s="159">
        <v>0</v>
      </c>
      <c r="I68" s="268">
        <v>0.30434782608695654</v>
      </c>
      <c r="J68" s="271">
        <v>3.0434782608695654</v>
      </c>
    </row>
    <row r="69" spans="2:10" ht="15.75" x14ac:dyDescent="0.25">
      <c r="B69" s="88">
        <v>90</v>
      </c>
      <c r="C69" s="292">
        <v>14</v>
      </c>
      <c r="D69" s="347" t="s">
        <v>136</v>
      </c>
      <c r="E69" s="155">
        <v>2.5</v>
      </c>
      <c r="F69" s="159" t="s">
        <v>152</v>
      </c>
      <c r="G69" s="159">
        <v>4.5</v>
      </c>
      <c r="H69" s="159">
        <v>0</v>
      </c>
      <c r="I69" s="268">
        <v>0.29166666666666669</v>
      </c>
      <c r="J69" s="271">
        <v>2.9166666666666665</v>
      </c>
    </row>
    <row r="70" spans="2:10" ht="15.75" x14ac:dyDescent="0.25">
      <c r="B70" s="88">
        <v>95</v>
      </c>
      <c r="C70" s="292">
        <v>15</v>
      </c>
      <c r="D70" s="353" t="s">
        <v>142</v>
      </c>
      <c r="E70" s="155">
        <v>1</v>
      </c>
      <c r="F70" s="159" t="s">
        <v>152</v>
      </c>
      <c r="G70" s="159">
        <v>4</v>
      </c>
      <c r="H70" s="159">
        <v>0</v>
      </c>
      <c r="I70" s="268">
        <v>0.21739130434782608</v>
      </c>
      <c r="J70" s="271">
        <v>2.1739130434782608</v>
      </c>
    </row>
    <row r="71" spans="2:10" ht="15.75" x14ac:dyDescent="0.25">
      <c r="B71" s="88">
        <v>95</v>
      </c>
      <c r="C71" s="292">
        <v>15</v>
      </c>
      <c r="D71" s="353" t="s">
        <v>143</v>
      </c>
      <c r="E71" s="155">
        <v>1</v>
      </c>
      <c r="F71" s="159" t="s">
        <v>152</v>
      </c>
      <c r="G71" s="159">
        <v>4</v>
      </c>
      <c r="H71" s="159">
        <v>0</v>
      </c>
      <c r="I71" s="268">
        <v>0.21739130434782608</v>
      </c>
      <c r="J71" s="271">
        <v>2.1739130434782608</v>
      </c>
    </row>
    <row r="72" spans="2:10" ht="16.5" thickBot="1" x14ac:dyDescent="0.3">
      <c r="B72" s="88">
        <v>95</v>
      </c>
      <c r="C72" s="350">
        <v>15</v>
      </c>
      <c r="D72" s="353" t="s">
        <v>144</v>
      </c>
      <c r="E72" s="155">
        <v>1</v>
      </c>
      <c r="F72" s="159" t="s">
        <v>152</v>
      </c>
      <c r="G72" s="159">
        <v>4</v>
      </c>
      <c r="H72" s="159">
        <v>0</v>
      </c>
      <c r="I72" s="268">
        <v>0.21739130434782608</v>
      </c>
      <c r="J72" s="271">
        <v>2.1739130434782608</v>
      </c>
    </row>
    <row r="73" spans="2:10" ht="19.5" thickBot="1" x14ac:dyDescent="0.35">
      <c r="B73" s="612" t="s">
        <v>148</v>
      </c>
      <c r="C73" s="613"/>
      <c r="D73" s="614"/>
      <c r="E73" s="333">
        <f>AVERAGE(E56:E72)</f>
        <v>4.2647058823529411</v>
      </c>
      <c r="F73" s="333">
        <f t="shared" ref="F73:H73" si="5">AVERAGE(F56:F72)</f>
        <v>4.25</v>
      </c>
      <c r="G73" s="333">
        <f t="shared" si="5"/>
        <v>4.4411764705882355</v>
      </c>
      <c r="H73" s="333">
        <f t="shared" si="5"/>
        <v>1.2352941176470589</v>
      </c>
      <c r="I73" s="334">
        <f>AVERAGE(I56:I72)</f>
        <v>0.46017494480260546</v>
      </c>
      <c r="J73" s="335">
        <f>AVERAGE(J56:J72)</f>
        <v>4.6017494480260561</v>
      </c>
    </row>
    <row r="74" spans="2:10" ht="15.75" thickBot="1" x14ac:dyDescent="0.3"/>
    <row r="75" spans="2:10" ht="24" thickBot="1" x14ac:dyDescent="0.3">
      <c r="B75" s="615" t="s">
        <v>72</v>
      </c>
      <c r="C75" s="616"/>
      <c r="D75" s="616"/>
      <c r="E75" s="616"/>
      <c r="F75" s="616"/>
      <c r="G75" s="616"/>
      <c r="H75" s="616"/>
      <c r="I75" s="616"/>
      <c r="J75" s="617"/>
    </row>
    <row r="76" spans="2:10" ht="79.5" thickBot="1" x14ac:dyDescent="0.3">
      <c r="B76" s="280" t="s">
        <v>1</v>
      </c>
      <c r="C76" s="348" t="s">
        <v>170</v>
      </c>
      <c r="D76" s="84" t="s">
        <v>2</v>
      </c>
      <c r="E76" s="346" t="s">
        <v>4</v>
      </c>
      <c r="F76" s="345" t="s">
        <v>5</v>
      </c>
      <c r="G76" s="345" t="s">
        <v>6</v>
      </c>
      <c r="H76" s="345" t="s">
        <v>7</v>
      </c>
      <c r="I76" s="344" t="s">
        <v>8</v>
      </c>
      <c r="J76" s="121" t="s">
        <v>9</v>
      </c>
    </row>
    <row r="77" spans="2:10" ht="15.75" x14ac:dyDescent="0.25">
      <c r="B77" s="88">
        <v>37</v>
      </c>
      <c r="C77" s="349">
        <v>1</v>
      </c>
      <c r="D77" s="347" t="s">
        <v>71</v>
      </c>
      <c r="E77" s="155">
        <v>5.5</v>
      </c>
      <c r="F77" s="159">
        <v>2.5</v>
      </c>
      <c r="G77" s="159">
        <v>5</v>
      </c>
      <c r="H77" s="159">
        <v>4</v>
      </c>
      <c r="I77" s="268">
        <v>0.6071428571428571</v>
      </c>
      <c r="J77" s="271">
        <v>6.0714285714285703</v>
      </c>
    </row>
    <row r="78" spans="2:10" ht="16.5" thickBot="1" x14ac:dyDescent="0.3">
      <c r="B78" s="88">
        <v>50</v>
      </c>
      <c r="C78" s="350">
        <v>2</v>
      </c>
      <c r="D78" s="347" t="s">
        <v>88</v>
      </c>
      <c r="E78" s="155">
        <v>2.5</v>
      </c>
      <c r="F78" s="159">
        <v>3.5</v>
      </c>
      <c r="G78" s="159">
        <v>5</v>
      </c>
      <c r="H78" s="159">
        <v>3</v>
      </c>
      <c r="I78" s="268">
        <v>0.5</v>
      </c>
      <c r="J78" s="271">
        <v>5</v>
      </c>
    </row>
    <row r="79" spans="2:10" ht="19.5" thickBot="1" x14ac:dyDescent="0.35">
      <c r="B79" s="612" t="s">
        <v>148</v>
      </c>
      <c r="C79" s="613"/>
      <c r="D79" s="614"/>
      <c r="E79" s="333">
        <f t="shared" ref="E79:J79" si="6">AVERAGE(E77:E78)</f>
        <v>4</v>
      </c>
      <c r="F79" s="333">
        <f t="shared" si="6"/>
        <v>3</v>
      </c>
      <c r="G79" s="333">
        <f t="shared" si="6"/>
        <v>5</v>
      </c>
      <c r="H79" s="333">
        <f t="shared" si="6"/>
        <v>3.5</v>
      </c>
      <c r="I79" s="334">
        <f t="shared" si="6"/>
        <v>0.5535714285714286</v>
      </c>
      <c r="J79" s="335">
        <f t="shared" si="6"/>
        <v>5.5357142857142847</v>
      </c>
    </row>
    <row r="80" spans="2:10" ht="15.75" thickBot="1" x14ac:dyDescent="0.3"/>
    <row r="81" spans="2:10" ht="24" thickBot="1" x14ac:dyDescent="0.3">
      <c r="B81" s="615" t="s">
        <v>172</v>
      </c>
      <c r="C81" s="616"/>
      <c r="D81" s="616"/>
      <c r="E81" s="616"/>
      <c r="F81" s="616"/>
      <c r="G81" s="616"/>
      <c r="H81" s="616"/>
      <c r="I81" s="616"/>
      <c r="J81" s="617"/>
    </row>
    <row r="82" spans="2:10" ht="79.5" thickBot="1" x14ac:dyDescent="0.3">
      <c r="B82" s="280" t="s">
        <v>1</v>
      </c>
      <c r="C82" s="348" t="s">
        <v>170</v>
      </c>
      <c r="D82" s="84" t="s">
        <v>2</v>
      </c>
      <c r="E82" s="346" t="s">
        <v>4</v>
      </c>
      <c r="F82" s="345" t="s">
        <v>5</v>
      </c>
      <c r="G82" s="345" t="s">
        <v>6</v>
      </c>
      <c r="H82" s="345" t="s">
        <v>7</v>
      </c>
      <c r="I82" s="344" t="s">
        <v>8</v>
      </c>
      <c r="J82" s="121" t="s">
        <v>9</v>
      </c>
    </row>
    <row r="83" spans="2:10" ht="15.75" x14ac:dyDescent="0.25">
      <c r="B83" s="88">
        <v>24</v>
      </c>
      <c r="C83" s="349">
        <v>1</v>
      </c>
      <c r="D83" s="347" t="s">
        <v>54</v>
      </c>
      <c r="E83" s="155">
        <v>10.5</v>
      </c>
      <c r="F83" s="159">
        <v>6</v>
      </c>
      <c r="G83" s="159">
        <v>5</v>
      </c>
      <c r="H83" s="159">
        <v>3</v>
      </c>
      <c r="I83" s="268">
        <v>0.765625</v>
      </c>
      <c r="J83" s="271">
        <v>7.6562500000000009</v>
      </c>
    </row>
    <row r="84" spans="2:10" ht="16.5" thickBot="1" x14ac:dyDescent="0.3">
      <c r="B84" s="88">
        <v>75</v>
      </c>
      <c r="C84" s="350">
        <v>2</v>
      </c>
      <c r="D84" s="347" t="s">
        <v>119</v>
      </c>
      <c r="E84" s="155">
        <v>1</v>
      </c>
      <c r="F84" s="159">
        <v>4</v>
      </c>
      <c r="G84" s="159">
        <v>4.5</v>
      </c>
      <c r="H84" s="159">
        <v>2</v>
      </c>
      <c r="I84" s="268">
        <v>0.359375</v>
      </c>
      <c r="J84" s="271">
        <v>3.5937499999999996</v>
      </c>
    </row>
    <row r="85" spans="2:10" ht="19.5" thickBot="1" x14ac:dyDescent="0.35">
      <c r="B85" s="612" t="s">
        <v>148</v>
      </c>
      <c r="C85" s="613"/>
      <c r="D85" s="614"/>
      <c r="E85" s="333">
        <f t="shared" ref="E85:J85" si="7">AVERAGE(E83:E84)</f>
        <v>5.75</v>
      </c>
      <c r="F85" s="333">
        <f t="shared" si="7"/>
        <v>5</v>
      </c>
      <c r="G85" s="333">
        <f t="shared" si="7"/>
        <v>4.75</v>
      </c>
      <c r="H85" s="333">
        <f t="shared" si="7"/>
        <v>2.5</v>
      </c>
      <c r="I85" s="334">
        <f t="shared" si="7"/>
        <v>0.5625</v>
      </c>
      <c r="J85" s="335">
        <f t="shared" si="7"/>
        <v>5.625</v>
      </c>
    </row>
    <row r="86" spans="2:10" ht="15.75" thickBot="1" x14ac:dyDescent="0.3"/>
    <row r="87" spans="2:10" ht="24" thickBot="1" x14ac:dyDescent="0.3">
      <c r="B87" s="615" t="s">
        <v>90</v>
      </c>
      <c r="C87" s="616"/>
      <c r="D87" s="616"/>
      <c r="E87" s="616"/>
      <c r="F87" s="616"/>
      <c r="G87" s="616"/>
      <c r="H87" s="616"/>
      <c r="I87" s="616"/>
      <c r="J87" s="617"/>
    </row>
    <row r="88" spans="2:10" ht="79.5" thickBot="1" x14ac:dyDescent="0.3">
      <c r="B88" s="280" t="s">
        <v>1</v>
      </c>
      <c r="C88" s="348" t="s">
        <v>170</v>
      </c>
      <c r="D88" s="84" t="s">
        <v>2</v>
      </c>
      <c r="E88" s="346" t="s">
        <v>4</v>
      </c>
      <c r="F88" s="345" t="s">
        <v>5</v>
      </c>
      <c r="G88" s="345" t="s">
        <v>6</v>
      </c>
      <c r="H88" s="345" t="s">
        <v>7</v>
      </c>
      <c r="I88" s="344" t="s">
        <v>8</v>
      </c>
      <c r="J88" s="121" t="s">
        <v>9</v>
      </c>
    </row>
    <row r="89" spans="2:10" ht="15.75" x14ac:dyDescent="0.25">
      <c r="B89" s="88">
        <v>3</v>
      </c>
      <c r="C89" s="349">
        <v>1</v>
      </c>
      <c r="D89" s="347" t="s">
        <v>17</v>
      </c>
      <c r="E89" s="155">
        <v>14.5</v>
      </c>
      <c r="F89" s="159">
        <v>4</v>
      </c>
      <c r="G89" s="159">
        <v>5</v>
      </c>
      <c r="H89" s="159">
        <v>4</v>
      </c>
      <c r="I89" s="268">
        <v>0.9821428571428571</v>
      </c>
      <c r="J89" s="271">
        <v>9.8214285714285712</v>
      </c>
    </row>
    <row r="90" spans="2:10" ht="15.75" x14ac:dyDescent="0.25">
      <c r="B90" s="88">
        <v>9</v>
      </c>
      <c r="C90" s="292">
        <v>2</v>
      </c>
      <c r="D90" s="347" t="s">
        <v>35</v>
      </c>
      <c r="E90" s="155">
        <v>13</v>
      </c>
      <c r="F90" s="159" t="s">
        <v>152</v>
      </c>
      <c r="G90" s="159">
        <v>4.5</v>
      </c>
      <c r="H90" s="159">
        <v>4</v>
      </c>
      <c r="I90" s="268">
        <v>0.89583333333333337</v>
      </c>
      <c r="J90" s="271">
        <v>8.9583333333333339</v>
      </c>
    </row>
    <row r="91" spans="2:10" ht="15.75" x14ac:dyDescent="0.25">
      <c r="B91" s="88">
        <v>15</v>
      </c>
      <c r="C91" s="292">
        <v>3</v>
      </c>
      <c r="D91" s="347" t="s">
        <v>42</v>
      </c>
      <c r="E91" s="155">
        <v>12.5</v>
      </c>
      <c r="F91" s="159" t="s">
        <v>152</v>
      </c>
      <c r="G91" s="159">
        <v>5</v>
      </c>
      <c r="H91" s="159">
        <v>2</v>
      </c>
      <c r="I91" s="268">
        <v>0.8125</v>
      </c>
      <c r="J91" s="271">
        <v>8.125</v>
      </c>
    </row>
    <row r="92" spans="2:10" ht="15.75" x14ac:dyDescent="0.25">
      <c r="B92" s="88">
        <v>33</v>
      </c>
      <c r="C92" s="292">
        <v>4</v>
      </c>
      <c r="D92" s="347" t="s">
        <v>69</v>
      </c>
      <c r="E92" s="155">
        <v>6.5</v>
      </c>
      <c r="F92" s="159">
        <v>2</v>
      </c>
      <c r="G92" s="159">
        <v>5</v>
      </c>
      <c r="H92" s="159">
        <v>4</v>
      </c>
      <c r="I92" s="268">
        <v>0.625</v>
      </c>
      <c r="J92" s="271">
        <v>6.25</v>
      </c>
    </row>
    <row r="93" spans="2:10" ht="15.75" x14ac:dyDescent="0.25">
      <c r="B93" s="88">
        <v>40</v>
      </c>
      <c r="C93" s="292">
        <v>5</v>
      </c>
      <c r="D93" s="347" t="s">
        <v>75</v>
      </c>
      <c r="E93" s="155">
        <v>5.5</v>
      </c>
      <c r="F93" s="159">
        <v>3</v>
      </c>
      <c r="G93" s="159">
        <v>5</v>
      </c>
      <c r="H93" s="159">
        <v>3</v>
      </c>
      <c r="I93" s="268">
        <v>0.5892857142857143</v>
      </c>
      <c r="J93" s="271">
        <v>5.8928571428571423</v>
      </c>
    </row>
    <row r="94" spans="2:10" ht="15.75" x14ac:dyDescent="0.25">
      <c r="B94" s="88">
        <v>44</v>
      </c>
      <c r="C94" s="292">
        <v>6</v>
      </c>
      <c r="D94" s="347" t="s">
        <v>80</v>
      </c>
      <c r="E94" s="155">
        <v>4</v>
      </c>
      <c r="F94" s="159">
        <v>7</v>
      </c>
      <c r="G94" s="159">
        <v>4</v>
      </c>
      <c r="H94" s="159">
        <v>2</v>
      </c>
      <c r="I94" s="268">
        <v>0.54838709677419351</v>
      </c>
      <c r="J94" s="271">
        <v>5.4838709677419351</v>
      </c>
    </row>
    <row r="95" spans="2:10" ht="15.75" x14ac:dyDescent="0.25">
      <c r="B95" s="88">
        <v>51</v>
      </c>
      <c r="C95" s="292">
        <v>7</v>
      </c>
      <c r="D95" s="353" t="s">
        <v>89</v>
      </c>
      <c r="E95" s="155">
        <v>7.5</v>
      </c>
      <c r="F95" s="159">
        <v>1.5</v>
      </c>
      <c r="G95" s="159">
        <v>4</v>
      </c>
      <c r="H95" s="159">
        <v>0</v>
      </c>
      <c r="I95" s="268">
        <v>0.48148148148148145</v>
      </c>
      <c r="J95" s="271">
        <v>4.8148148148148149</v>
      </c>
    </row>
    <row r="96" spans="2:10" ht="15.75" x14ac:dyDescent="0.25">
      <c r="B96" s="88">
        <v>52</v>
      </c>
      <c r="C96" s="292">
        <v>8</v>
      </c>
      <c r="D96" s="347" t="s">
        <v>91</v>
      </c>
      <c r="E96" s="155">
        <v>1</v>
      </c>
      <c r="F96" s="159">
        <v>7</v>
      </c>
      <c r="G96" s="159">
        <v>5</v>
      </c>
      <c r="H96" s="159">
        <v>2</v>
      </c>
      <c r="I96" s="268">
        <v>0.46875</v>
      </c>
      <c r="J96" s="271">
        <v>4.6875</v>
      </c>
    </row>
    <row r="97" spans="2:10" ht="15.75" x14ac:dyDescent="0.25">
      <c r="B97" s="88">
        <v>56</v>
      </c>
      <c r="C97" s="292">
        <v>9</v>
      </c>
      <c r="D97" s="353" t="s">
        <v>96</v>
      </c>
      <c r="E97" s="155">
        <v>2.5</v>
      </c>
      <c r="F97" s="159">
        <v>2</v>
      </c>
      <c r="G97" s="159">
        <v>5</v>
      </c>
      <c r="H97" s="159">
        <v>3</v>
      </c>
      <c r="I97" s="268">
        <v>0.44642857142857145</v>
      </c>
      <c r="J97" s="271">
        <v>4.4642857142857144</v>
      </c>
    </row>
    <row r="98" spans="2:10" ht="15.75" x14ac:dyDescent="0.25">
      <c r="B98" s="88">
        <v>59</v>
      </c>
      <c r="C98" s="292">
        <v>10</v>
      </c>
      <c r="D98" s="347" t="s">
        <v>99</v>
      </c>
      <c r="E98" s="155">
        <v>0</v>
      </c>
      <c r="F98" s="159">
        <v>7</v>
      </c>
      <c r="G98" s="159">
        <v>5</v>
      </c>
      <c r="H98" s="159">
        <v>2</v>
      </c>
      <c r="I98" s="268">
        <v>0.4375</v>
      </c>
      <c r="J98" s="271">
        <v>4.375</v>
      </c>
    </row>
    <row r="99" spans="2:10" ht="15.75" x14ac:dyDescent="0.25">
      <c r="B99" s="88">
        <v>65</v>
      </c>
      <c r="C99" s="292">
        <v>11</v>
      </c>
      <c r="D99" s="347" t="s">
        <v>108</v>
      </c>
      <c r="E99" s="155">
        <v>2</v>
      </c>
      <c r="F99" s="159">
        <v>4</v>
      </c>
      <c r="G99" s="159">
        <v>4.5</v>
      </c>
      <c r="H99" s="159">
        <v>3</v>
      </c>
      <c r="I99" s="268">
        <v>0.421875</v>
      </c>
      <c r="J99" s="271">
        <v>4.21875</v>
      </c>
    </row>
    <row r="100" spans="2:10" ht="15.75" x14ac:dyDescent="0.25">
      <c r="B100" s="88">
        <v>69</v>
      </c>
      <c r="C100" s="292">
        <v>12</v>
      </c>
      <c r="D100" s="353" t="s">
        <v>112</v>
      </c>
      <c r="E100" s="155">
        <v>2</v>
      </c>
      <c r="F100" s="159">
        <v>3</v>
      </c>
      <c r="G100" s="159">
        <v>4</v>
      </c>
      <c r="H100" s="159">
        <v>2</v>
      </c>
      <c r="I100" s="268">
        <v>0.40740740740740738</v>
      </c>
      <c r="J100" s="271">
        <v>4.0740740740740735</v>
      </c>
    </row>
    <row r="101" spans="2:10" ht="15.75" x14ac:dyDescent="0.25">
      <c r="B101" s="88">
        <v>71</v>
      </c>
      <c r="C101" s="292">
        <v>13</v>
      </c>
      <c r="D101" s="347" t="s">
        <v>114</v>
      </c>
      <c r="E101" s="155">
        <v>1.5</v>
      </c>
      <c r="F101" s="159">
        <v>5</v>
      </c>
      <c r="G101" s="159">
        <v>4</v>
      </c>
      <c r="H101" s="159">
        <v>2</v>
      </c>
      <c r="I101" s="268">
        <v>0.40322580645161288</v>
      </c>
      <c r="J101" s="271">
        <v>4.032258064516129</v>
      </c>
    </row>
    <row r="102" spans="2:10" ht="15.75" x14ac:dyDescent="0.25">
      <c r="B102" s="88">
        <v>76</v>
      </c>
      <c r="C102" s="292">
        <v>14</v>
      </c>
      <c r="D102" s="353" t="s">
        <v>121</v>
      </c>
      <c r="E102" s="155">
        <v>2</v>
      </c>
      <c r="F102" s="159">
        <v>3</v>
      </c>
      <c r="G102" s="159">
        <v>5</v>
      </c>
      <c r="H102" s="159">
        <v>0</v>
      </c>
      <c r="I102" s="268">
        <v>0.35714285714285715</v>
      </c>
      <c r="J102" s="271">
        <v>3.5714285714285712</v>
      </c>
    </row>
    <row r="103" spans="2:10" ht="15.75" x14ac:dyDescent="0.25">
      <c r="B103" s="88">
        <v>92</v>
      </c>
      <c r="C103" s="292">
        <v>15</v>
      </c>
      <c r="D103" s="347" t="s">
        <v>139</v>
      </c>
      <c r="E103" s="155">
        <v>1</v>
      </c>
      <c r="F103" s="159">
        <v>2</v>
      </c>
      <c r="G103" s="159">
        <v>4</v>
      </c>
      <c r="H103" s="159">
        <v>0</v>
      </c>
      <c r="I103" s="268">
        <v>0.25925925925925924</v>
      </c>
      <c r="J103" s="271">
        <v>2.5925925925925926</v>
      </c>
    </row>
    <row r="104" spans="2:10" ht="15.75" x14ac:dyDescent="0.25">
      <c r="B104" s="88">
        <v>93</v>
      </c>
      <c r="C104" s="292">
        <v>16</v>
      </c>
      <c r="D104" s="347" t="s">
        <v>140</v>
      </c>
      <c r="E104" s="155">
        <v>0</v>
      </c>
      <c r="F104" s="159">
        <v>2</v>
      </c>
      <c r="G104" s="159">
        <v>4</v>
      </c>
      <c r="H104" s="159">
        <v>0</v>
      </c>
      <c r="I104" s="268">
        <v>0.22222222222222221</v>
      </c>
      <c r="J104" s="271">
        <v>2.2222222222222219</v>
      </c>
    </row>
    <row r="105" spans="2:10" ht="16.5" thickBot="1" x14ac:dyDescent="0.3">
      <c r="B105" s="88">
        <v>93</v>
      </c>
      <c r="C105" s="350">
        <v>16</v>
      </c>
      <c r="D105" s="347" t="s">
        <v>141</v>
      </c>
      <c r="E105" s="155">
        <v>0</v>
      </c>
      <c r="F105" s="159">
        <v>2</v>
      </c>
      <c r="G105" s="159">
        <v>4</v>
      </c>
      <c r="H105" s="159">
        <v>0</v>
      </c>
      <c r="I105" s="268">
        <v>0.22222222222222221</v>
      </c>
      <c r="J105" s="271">
        <v>2.2222222222222219</v>
      </c>
    </row>
    <row r="106" spans="2:10" ht="19.5" thickBot="1" x14ac:dyDescent="0.35">
      <c r="B106" s="612" t="s">
        <v>148</v>
      </c>
      <c r="C106" s="613"/>
      <c r="D106" s="614"/>
      <c r="E106" s="333">
        <f>AVERAGE(E89:E105)</f>
        <v>4.4411764705882355</v>
      </c>
      <c r="F106" s="333">
        <f t="shared" ref="F106" si="8">AVERAGE(F89:F105)</f>
        <v>3.6333333333333333</v>
      </c>
      <c r="G106" s="333">
        <f t="shared" ref="G106" si="9">AVERAGE(G89:G105)</f>
        <v>4.5294117647058822</v>
      </c>
      <c r="H106" s="333">
        <f t="shared" ref="H106" si="10">AVERAGE(H89:H105)</f>
        <v>1.9411764705882353</v>
      </c>
      <c r="I106" s="334">
        <f>AVERAGE(I89:I105)</f>
        <v>0.50474493112657248</v>
      </c>
      <c r="J106" s="335">
        <f>AVERAGE(J89:J105)</f>
        <v>5.0474493112657264</v>
      </c>
    </row>
    <row r="107" spans="2:10" ht="15.75" thickBot="1" x14ac:dyDescent="0.3"/>
    <row r="108" spans="2:10" ht="24" thickBot="1" x14ac:dyDescent="0.3">
      <c r="B108" s="615" t="s">
        <v>128</v>
      </c>
      <c r="C108" s="616"/>
      <c r="D108" s="616"/>
      <c r="E108" s="616"/>
      <c r="F108" s="616"/>
      <c r="G108" s="616"/>
      <c r="H108" s="616"/>
      <c r="I108" s="616"/>
      <c r="J108" s="617"/>
    </row>
    <row r="109" spans="2:10" ht="79.5" thickBot="1" x14ac:dyDescent="0.3">
      <c r="B109" s="280" t="s">
        <v>1</v>
      </c>
      <c r="C109" s="348" t="s">
        <v>170</v>
      </c>
      <c r="D109" s="84" t="s">
        <v>2</v>
      </c>
      <c r="E109" s="346" t="s">
        <v>4</v>
      </c>
      <c r="F109" s="345" t="s">
        <v>5</v>
      </c>
      <c r="G109" s="345" t="s">
        <v>6</v>
      </c>
      <c r="H109" s="345" t="s">
        <v>7</v>
      </c>
      <c r="I109" s="344" t="s">
        <v>8</v>
      </c>
      <c r="J109" s="121" t="s">
        <v>9</v>
      </c>
    </row>
    <row r="110" spans="2:10" ht="15.75" x14ac:dyDescent="0.25">
      <c r="B110" s="88">
        <v>82</v>
      </c>
      <c r="C110" s="349">
        <v>1</v>
      </c>
      <c r="D110" s="347" t="s">
        <v>127</v>
      </c>
      <c r="E110" s="155">
        <v>2</v>
      </c>
      <c r="F110" s="159">
        <v>3</v>
      </c>
      <c r="G110" s="159">
        <v>4.5</v>
      </c>
      <c r="H110" s="159">
        <v>0</v>
      </c>
      <c r="I110" s="268">
        <v>0.3392857142857143</v>
      </c>
      <c r="J110" s="271">
        <v>3.3928571428571432</v>
      </c>
    </row>
    <row r="111" spans="2:10" ht="15.75" x14ac:dyDescent="0.25">
      <c r="B111" s="88">
        <v>83</v>
      </c>
      <c r="C111" s="292">
        <v>2</v>
      </c>
      <c r="D111" s="347" t="s">
        <v>129</v>
      </c>
      <c r="E111" s="155">
        <v>2</v>
      </c>
      <c r="F111" s="159">
        <v>3</v>
      </c>
      <c r="G111" s="159">
        <v>4</v>
      </c>
      <c r="H111" s="159">
        <v>0</v>
      </c>
      <c r="I111" s="268">
        <v>0.33333333333333331</v>
      </c>
      <c r="J111" s="271">
        <v>3.3333333333333335</v>
      </c>
    </row>
    <row r="112" spans="2:10" ht="15.75" x14ac:dyDescent="0.25">
      <c r="B112" s="88">
        <v>88</v>
      </c>
      <c r="C112" s="292">
        <v>3</v>
      </c>
      <c r="D112" s="347" t="s">
        <v>134</v>
      </c>
      <c r="E112" s="155">
        <v>2</v>
      </c>
      <c r="F112" s="159">
        <v>2</v>
      </c>
      <c r="G112" s="159">
        <v>4</v>
      </c>
      <c r="H112" s="159">
        <v>0</v>
      </c>
      <c r="I112" s="268">
        <v>0.29629629629629628</v>
      </c>
      <c r="J112" s="271">
        <v>2.9629629629629628</v>
      </c>
    </row>
    <row r="113" spans="2:10" ht="16.5" thickBot="1" x14ac:dyDescent="0.3">
      <c r="B113" s="314">
        <v>100</v>
      </c>
      <c r="C113" s="350">
        <v>4</v>
      </c>
      <c r="D113" s="355" t="s">
        <v>147</v>
      </c>
      <c r="E113" s="267">
        <v>0</v>
      </c>
      <c r="F113" s="160" t="s">
        <v>152</v>
      </c>
      <c r="G113" s="160">
        <v>0</v>
      </c>
      <c r="H113" s="160">
        <v>0</v>
      </c>
      <c r="I113" s="269">
        <v>0</v>
      </c>
      <c r="J113" s="272">
        <v>0</v>
      </c>
    </row>
    <row r="114" spans="2:10" ht="19.5" thickBot="1" x14ac:dyDescent="0.35">
      <c r="B114" s="612" t="s">
        <v>148</v>
      </c>
      <c r="C114" s="613"/>
      <c r="D114" s="614"/>
      <c r="E114" s="333">
        <f t="shared" ref="E114:J114" si="11">AVERAGE(E110:E113)</f>
        <v>1.5</v>
      </c>
      <c r="F114" s="333">
        <f t="shared" si="11"/>
        <v>2.6666666666666665</v>
      </c>
      <c r="G114" s="333">
        <f t="shared" si="11"/>
        <v>3.125</v>
      </c>
      <c r="H114" s="333">
        <f t="shared" si="11"/>
        <v>0</v>
      </c>
      <c r="I114" s="334">
        <f t="shared" si="11"/>
        <v>0.24222883597883599</v>
      </c>
      <c r="J114" s="335">
        <f t="shared" si="11"/>
        <v>2.42228835978836</v>
      </c>
    </row>
    <row r="115" spans="2:10" ht="15.75" thickBot="1" x14ac:dyDescent="0.3"/>
    <row r="116" spans="2:10" ht="24" thickBot="1" x14ac:dyDescent="0.3">
      <c r="B116" s="615" t="s">
        <v>125</v>
      </c>
      <c r="C116" s="616"/>
      <c r="D116" s="616"/>
      <c r="E116" s="616"/>
      <c r="F116" s="616"/>
      <c r="G116" s="616"/>
      <c r="H116" s="616"/>
      <c r="I116" s="616"/>
      <c r="J116" s="617"/>
    </row>
    <row r="117" spans="2:10" ht="79.5" thickBot="1" x14ac:dyDescent="0.3">
      <c r="B117" s="280" t="s">
        <v>1</v>
      </c>
      <c r="C117" s="348" t="s">
        <v>170</v>
      </c>
      <c r="D117" s="84" t="s">
        <v>2</v>
      </c>
      <c r="E117" s="346" t="s">
        <v>4</v>
      </c>
      <c r="F117" s="345" t="s">
        <v>5</v>
      </c>
      <c r="G117" s="345" t="s">
        <v>6</v>
      </c>
      <c r="H117" s="345" t="s">
        <v>7</v>
      </c>
      <c r="I117" s="344" t="s">
        <v>8</v>
      </c>
      <c r="J117" s="121" t="s">
        <v>9</v>
      </c>
    </row>
    <row r="118" spans="2:10" ht="16.5" thickBot="1" x14ac:dyDescent="0.3">
      <c r="B118" s="9">
        <v>80</v>
      </c>
      <c r="C118" s="293">
        <v>1</v>
      </c>
      <c r="D118" s="290" t="s">
        <v>124</v>
      </c>
      <c r="E118" s="155">
        <f>'Anti Corruption - Data Sheet '!Q51</f>
        <v>1</v>
      </c>
      <c r="F118" s="159">
        <f>'Org. Transparency - Data Sheet'!K52</f>
        <v>3</v>
      </c>
      <c r="G118" s="159">
        <f>'Financial Reporting - Data Shee'!G51</f>
        <v>5</v>
      </c>
      <c r="H118" s="159">
        <f>'Gender - Data Sheet '!F51</f>
        <v>3</v>
      </c>
      <c r="I118" s="268">
        <f>SUM(E118:H118)/COUNT('Anti Corruption - Data Sheet '!B51:P51,'Org. Transparency - Data Sheet'!C52:J52,'Financial Reporting - Data Shee'!B51:F51,'Gender - Data Sheet '!B51:E51)</f>
        <v>0.42857142857142855</v>
      </c>
      <c r="J118" s="271">
        <f>(I118)/10*100</f>
        <v>4.2857142857142856</v>
      </c>
    </row>
    <row r="119" spans="2:10" ht="19.5" thickBot="1" x14ac:dyDescent="0.35">
      <c r="B119" s="612" t="s">
        <v>148</v>
      </c>
      <c r="C119" s="613"/>
      <c r="D119" s="614"/>
      <c r="E119" s="333">
        <f t="shared" ref="E119:J119" si="12">AVERAGE(E118:E118)</f>
        <v>1</v>
      </c>
      <c r="F119" s="333">
        <f t="shared" si="12"/>
        <v>3</v>
      </c>
      <c r="G119" s="333">
        <f t="shared" si="12"/>
        <v>5</v>
      </c>
      <c r="H119" s="333">
        <f t="shared" si="12"/>
        <v>3</v>
      </c>
      <c r="I119" s="334">
        <f t="shared" si="12"/>
        <v>0.42857142857142855</v>
      </c>
      <c r="J119" s="335">
        <f t="shared" si="12"/>
        <v>4.2857142857142856</v>
      </c>
    </row>
    <row r="120" spans="2:10" ht="19.5" thickBot="1" x14ac:dyDescent="0.35">
      <c r="B120" s="401"/>
      <c r="C120" s="401"/>
      <c r="D120" s="401"/>
      <c r="E120" s="402"/>
      <c r="F120" s="402"/>
      <c r="G120" s="402"/>
      <c r="H120" s="402"/>
      <c r="I120" s="403"/>
      <c r="J120" s="404"/>
    </row>
    <row r="121" spans="2:10" ht="24" thickBot="1" x14ac:dyDescent="0.3">
      <c r="B121" s="609" t="s">
        <v>103</v>
      </c>
      <c r="C121" s="610"/>
      <c r="D121" s="610"/>
      <c r="E121" s="610"/>
      <c r="F121" s="610"/>
      <c r="G121" s="610"/>
      <c r="H121" s="610"/>
      <c r="I121" s="610"/>
      <c r="J121" s="611"/>
    </row>
    <row r="122" spans="2:10" ht="79.5" thickBot="1" x14ac:dyDescent="0.3">
      <c r="B122" s="280" t="s">
        <v>1</v>
      </c>
      <c r="C122" s="348" t="s">
        <v>170</v>
      </c>
      <c r="D122" s="84" t="s">
        <v>2</v>
      </c>
      <c r="E122" s="346" t="s">
        <v>4</v>
      </c>
      <c r="F122" s="345" t="s">
        <v>5</v>
      </c>
      <c r="G122" s="345" t="s">
        <v>6</v>
      </c>
      <c r="H122" s="345" t="s">
        <v>7</v>
      </c>
      <c r="I122" s="344" t="s">
        <v>8</v>
      </c>
      <c r="J122" s="121" t="s">
        <v>9</v>
      </c>
    </row>
    <row r="123" spans="2:10" ht="16.5" thickBot="1" x14ac:dyDescent="0.3">
      <c r="B123" s="9">
        <v>59</v>
      </c>
      <c r="C123" s="338">
        <v>1</v>
      </c>
      <c r="D123" s="283" t="s">
        <v>102</v>
      </c>
      <c r="E123" s="155">
        <v>3</v>
      </c>
      <c r="F123" s="159">
        <v>5</v>
      </c>
      <c r="G123" s="159">
        <v>5</v>
      </c>
      <c r="H123" s="159">
        <v>1</v>
      </c>
      <c r="I123" s="268">
        <v>0.4375</v>
      </c>
      <c r="J123" s="271">
        <v>4.375</v>
      </c>
    </row>
    <row r="124" spans="2:10" ht="19.5" thickBot="1" x14ac:dyDescent="0.35">
      <c r="B124" s="612" t="s">
        <v>148</v>
      </c>
      <c r="C124" s="613"/>
      <c r="D124" s="614"/>
      <c r="E124" s="333">
        <f t="shared" ref="E124:J124" si="13">AVERAGE(E121:E123)</f>
        <v>3</v>
      </c>
      <c r="F124" s="333">
        <f t="shared" si="13"/>
        <v>5</v>
      </c>
      <c r="G124" s="333">
        <f t="shared" si="13"/>
        <v>5</v>
      </c>
      <c r="H124" s="333">
        <f t="shared" si="13"/>
        <v>1</v>
      </c>
      <c r="I124" s="334">
        <f t="shared" si="13"/>
        <v>0.4375</v>
      </c>
      <c r="J124" s="335">
        <f t="shared" si="13"/>
        <v>4.375</v>
      </c>
    </row>
    <row r="125" spans="2:10" ht="15.75" thickBot="1" x14ac:dyDescent="0.3"/>
    <row r="126" spans="2:10" ht="24" customHeight="1" thickBot="1" x14ac:dyDescent="0.3">
      <c r="B126" s="609" t="s">
        <v>49</v>
      </c>
      <c r="C126" s="610"/>
      <c r="D126" s="610"/>
      <c r="E126" s="610"/>
      <c r="F126" s="610"/>
      <c r="G126" s="610"/>
      <c r="H126" s="610"/>
      <c r="I126" s="610"/>
      <c r="J126" s="611"/>
    </row>
    <row r="127" spans="2:10" ht="79.5" thickBot="1" x14ac:dyDescent="0.3">
      <c r="B127" s="280" t="s">
        <v>1</v>
      </c>
      <c r="C127" s="348" t="s">
        <v>170</v>
      </c>
      <c r="D127" s="84" t="s">
        <v>2</v>
      </c>
      <c r="E127" s="346" t="s">
        <v>4</v>
      </c>
      <c r="F127" s="345" t="s">
        <v>5</v>
      </c>
      <c r="G127" s="345" t="s">
        <v>6</v>
      </c>
      <c r="H127" s="345" t="s">
        <v>7</v>
      </c>
      <c r="I127" s="344" t="s">
        <v>8</v>
      </c>
      <c r="J127" s="121" t="s">
        <v>9</v>
      </c>
    </row>
    <row r="128" spans="2:10" ht="15.75" x14ac:dyDescent="0.25">
      <c r="B128" s="88">
        <v>20</v>
      </c>
      <c r="C128" s="349">
        <v>1</v>
      </c>
      <c r="D128" s="347" t="s">
        <v>48</v>
      </c>
      <c r="E128" s="155">
        <v>11</v>
      </c>
      <c r="F128" s="159" t="s">
        <v>152</v>
      </c>
      <c r="G128" s="159">
        <v>5</v>
      </c>
      <c r="H128" s="159">
        <v>3</v>
      </c>
      <c r="I128" s="268">
        <v>0.79166666666666663</v>
      </c>
      <c r="J128" s="271">
        <v>7.9166666666666661</v>
      </c>
    </row>
    <row r="129" spans="2:10" ht="15.75" x14ac:dyDescent="0.25">
      <c r="B129" s="88">
        <v>20</v>
      </c>
      <c r="C129" s="292">
        <v>1</v>
      </c>
      <c r="D129" s="347" t="s">
        <v>50</v>
      </c>
      <c r="E129" s="155">
        <v>11</v>
      </c>
      <c r="F129" s="159" t="s">
        <v>152</v>
      </c>
      <c r="G129" s="159">
        <v>5</v>
      </c>
      <c r="H129" s="159">
        <v>3</v>
      </c>
      <c r="I129" s="268">
        <v>0.79166666666666663</v>
      </c>
      <c r="J129" s="271">
        <v>7.9166666666666661</v>
      </c>
    </row>
    <row r="130" spans="2:10" ht="16.5" thickBot="1" x14ac:dyDescent="0.3">
      <c r="B130" s="88">
        <v>59</v>
      </c>
      <c r="C130" s="350">
        <v>3</v>
      </c>
      <c r="D130" s="347" t="s">
        <v>100</v>
      </c>
      <c r="E130" s="155">
        <v>0</v>
      </c>
      <c r="F130" s="159">
        <v>8</v>
      </c>
      <c r="G130" s="159">
        <v>5</v>
      </c>
      <c r="H130" s="159">
        <v>1</v>
      </c>
      <c r="I130" s="268">
        <v>0.4375</v>
      </c>
      <c r="J130" s="271">
        <v>4.375</v>
      </c>
    </row>
    <row r="131" spans="2:10" ht="19.5" thickBot="1" x14ac:dyDescent="0.35">
      <c r="B131" s="612" t="s">
        <v>148</v>
      </c>
      <c r="C131" s="613"/>
      <c r="D131" s="614"/>
      <c r="E131" s="333">
        <f t="shared" ref="E131:J131" si="14">AVERAGE(E128:E130)</f>
        <v>7.333333333333333</v>
      </c>
      <c r="F131" s="333">
        <f t="shared" si="14"/>
        <v>8</v>
      </c>
      <c r="G131" s="333">
        <f t="shared" si="14"/>
        <v>5</v>
      </c>
      <c r="H131" s="333">
        <f t="shared" si="14"/>
        <v>2.3333333333333335</v>
      </c>
      <c r="I131" s="334">
        <f t="shared" si="14"/>
        <v>0.67361111111111105</v>
      </c>
      <c r="J131" s="335">
        <f t="shared" si="14"/>
        <v>6.7361111111111107</v>
      </c>
    </row>
    <row r="132" spans="2:10" ht="15.75" thickBot="1" x14ac:dyDescent="0.3"/>
    <row r="133" spans="2:10" ht="24" customHeight="1" thickBot="1" x14ac:dyDescent="0.3">
      <c r="B133" s="609" t="s">
        <v>118</v>
      </c>
      <c r="C133" s="610"/>
      <c r="D133" s="610"/>
      <c r="E133" s="610"/>
      <c r="F133" s="610"/>
      <c r="G133" s="610"/>
      <c r="H133" s="610"/>
      <c r="I133" s="610"/>
      <c r="J133" s="611"/>
    </row>
    <row r="134" spans="2:10" ht="79.5" thickBot="1" x14ac:dyDescent="0.3">
      <c r="B134" s="280" t="s">
        <v>1</v>
      </c>
      <c r="C134" s="348" t="s">
        <v>170</v>
      </c>
      <c r="D134" s="84" t="s">
        <v>2</v>
      </c>
      <c r="E134" s="346" t="s">
        <v>4</v>
      </c>
      <c r="F134" s="345" t="s">
        <v>5</v>
      </c>
      <c r="G134" s="345" t="s">
        <v>6</v>
      </c>
      <c r="H134" s="345" t="s">
        <v>7</v>
      </c>
      <c r="I134" s="344" t="s">
        <v>8</v>
      </c>
      <c r="J134" s="121" t="s">
        <v>9</v>
      </c>
    </row>
    <row r="135" spans="2:10" ht="16.5" thickBot="1" x14ac:dyDescent="0.3">
      <c r="B135" s="9">
        <v>74</v>
      </c>
      <c r="C135" s="338">
        <v>1</v>
      </c>
      <c r="D135" s="291" t="s">
        <v>117</v>
      </c>
      <c r="E135" s="155">
        <v>1.5</v>
      </c>
      <c r="F135" s="159" t="s">
        <v>152</v>
      </c>
      <c r="G135" s="159">
        <v>4.5</v>
      </c>
      <c r="H135" s="159">
        <v>3</v>
      </c>
      <c r="I135" s="268">
        <v>0.375</v>
      </c>
      <c r="J135" s="271">
        <v>3.75</v>
      </c>
    </row>
    <row r="136" spans="2:10" ht="19.5" thickBot="1" x14ac:dyDescent="0.35">
      <c r="B136" s="612" t="s">
        <v>148</v>
      </c>
      <c r="C136" s="613"/>
      <c r="D136" s="614"/>
      <c r="E136" s="333">
        <f>AVERAGE(E135:E135)</f>
        <v>1.5</v>
      </c>
      <c r="F136" s="333" t="s">
        <v>152</v>
      </c>
      <c r="G136" s="333">
        <f>AVERAGE(G135:G135)</f>
        <v>4.5</v>
      </c>
      <c r="H136" s="333">
        <f>AVERAGE(H135:H135)</f>
        <v>3</v>
      </c>
      <c r="I136" s="334">
        <f>AVERAGE(I135:I135)</f>
        <v>0.375</v>
      </c>
      <c r="J136" s="335">
        <f>AVERAGE(J135:J135)</f>
        <v>3.75</v>
      </c>
    </row>
    <row r="137" spans="2:10" ht="15.75" thickBot="1" x14ac:dyDescent="0.3"/>
    <row r="138" spans="2:10" ht="24" customHeight="1" thickBot="1" x14ac:dyDescent="0.3">
      <c r="B138" s="609" t="s">
        <v>53</v>
      </c>
      <c r="C138" s="610"/>
      <c r="D138" s="610"/>
      <c r="E138" s="610"/>
      <c r="F138" s="610"/>
      <c r="G138" s="610"/>
      <c r="H138" s="610"/>
      <c r="I138" s="610"/>
      <c r="J138" s="611"/>
    </row>
    <row r="139" spans="2:10" ht="79.5" thickBot="1" x14ac:dyDescent="0.3">
      <c r="B139" s="280" t="s">
        <v>1</v>
      </c>
      <c r="C139" s="348" t="s">
        <v>170</v>
      </c>
      <c r="D139" s="84" t="s">
        <v>2</v>
      </c>
      <c r="E139" s="346" t="s">
        <v>4</v>
      </c>
      <c r="F139" s="345" t="s">
        <v>5</v>
      </c>
      <c r="G139" s="345" t="s">
        <v>6</v>
      </c>
      <c r="H139" s="345" t="s">
        <v>7</v>
      </c>
      <c r="I139" s="344" t="s">
        <v>8</v>
      </c>
      <c r="J139" s="121" t="s">
        <v>9</v>
      </c>
    </row>
    <row r="140" spans="2:10" ht="15.75" x14ac:dyDescent="0.25">
      <c r="B140" s="9">
        <v>23</v>
      </c>
      <c r="C140" s="358">
        <v>1</v>
      </c>
      <c r="D140" s="89" t="s">
        <v>52</v>
      </c>
      <c r="E140" s="155">
        <v>8.5</v>
      </c>
      <c r="F140" s="159">
        <v>4</v>
      </c>
      <c r="G140" s="159">
        <v>5</v>
      </c>
      <c r="H140" s="159">
        <v>4</v>
      </c>
      <c r="I140" s="268">
        <v>0.7678571428571429</v>
      </c>
      <c r="J140" s="271">
        <v>7.6785714285714288</v>
      </c>
    </row>
    <row r="141" spans="2:10" ht="15.75" x14ac:dyDescent="0.25">
      <c r="B141" s="9">
        <v>27</v>
      </c>
      <c r="C141" s="356">
        <v>2</v>
      </c>
      <c r="D141" s="89" t="s">
        <v>60</v>
      </c>
      <c r="E141" s="155">
        <v>8</v>
      </c>
      <c r="F141" s="159">
        <v>7.5</v>
      </c>
      <c r="G141" s="159">
        <v>5</v>
      </c>
      <c r="H141" s="159">
        <v>3</v>
      </c>
      <c r="I141" s="268">
        <v>0.734375</v>
      </c>
      <c r="J141" s="271">
        <v>7.34375</v>
      </c>
    </row>
    <row r="142" spans="2:10" ht="15.75" x14ac:dyDescent="0.25">
      <c r="B142" s="9">
        <v>33</v>
      </c>
      <c r="C142" s="356">
        <v>3</v>
      </c>
      <c r="D142" s="89" t="s">
        <v>68</v>
      </c>
      <c r="E142" s="155">
        <v>5.5</v>
      </c>
      <c r="F142" s="159">
        <v>4</v>
      </c>
      <c r="G142" s="159">
        <v>5</v>
      </c>
      <c r="H142" s="159">
        <v>3</v>
      </c>
      <c r="I142" s="268">
        <v>0.625</v>
      </c>
      <c r="J142" s="271">
        <v>6.25</v>
      </c>
    </row>
    <row r="143" spans="2:10" ht="15.75" x14ac:dyDescent="0.25">
      <c r="B143" s="9">
        <v>40</v>
      </c>
      <c r="C143" s="357">
        <v>4</v>
      </c>
      <c r="D143" s="291" t="s">
        <v>76</v>
      </c>
      <c r="E143" s="155">
        <v>5</v>
      </c>
      <c r="F143" s="159">
        <v>3.5</v>
      </c>
      <c r="G143" s="159">
        <v>5</v>
      </c>
      <c r="H143" s="159">
        <v>3</v>
      </c>
      <c r="I143" s="268">
        <v>0.5892857142857143</v>
      </c>
      <c r="J143" s="271">
        <v>5.8928571428571423</v>
      </c>
    </row>
    <row r="144" spans="2:10" ht="15.75" x14ac:dyDescent="0.25">
      <c r="B144" s="9">
        <v>42</v>
      </c>
      <c r="C144" s="356">
        <v>5</v>
      </c>
      <c r="D144" s="89" t="s">
        <v>79</v>
      </c>
      <c r="E144" s="155">
        <v>4</v>
      </c>
      <c r="F144" s="159">
        <v>6</v>
      </c>
      <c r="G144" s="159">
        <v>4.5</v>
      </c>
      <c r="H144" s="159">
        <v>4</v>
      </c>
      <c r="I144" s="268">
        <v>0.578125</v>
      </c>
      <c r="J144" s="271">
        <v>5.78125</v>
      </c>
    </row>
    <row r="145" spans="2:10" ht="15.75" x14ac:dyDescent="0.25">
      <c r="B145" s="9">
        <v>70</v>
      </c>
      <c r="C145" s="357">
        <v>6</v>
      </c>
      <c r="D145" s="291" t="s">
        <v>113</v>
      </c>
      <c r="E145" s="155">
        <v>1</v>
      </c>
      <c r="F145" s="159">
        <v>5</v>
      </c>
      <c r="G145" s="159">
        <v>5</v>
      </c>
      <c r="H145" s="159">
        <v>2</v>
      </c>
      <c r="I145" s="268">
        <v>0.40625</v>
      </c>
      <c r="J145" s="271">
        <v>4.0625</v>
      </c>
    </row>
    <row r="146" spans="2:10" ht="15.75" x14ac:dyDescent="0.25">
      <c r="B146" s="9">
        <v>81</v>
      </c>
      <c r="C146" s="356">
        <v>7</v>
      </c>
      <c r="D146" s="89" t="s">
        <v>126</v>
      </c>
      <c r="E146" s="155">
        <v>4</v>
      </c>
      <c r="F146" s="159" t="s">
        <v>152</v>
      </c>
      <c r="G146" s="159">
        <v>4</v>
      </c>
      <c r="H146" s="159">
        <v>0</v>
      </c>
      <c r="I146" s="268">
        <v>0.34782608695652173</v>
      </c>
      <c r="J146" s="271">
        <v>3.4782608695652173</v>
      </c>
    </row>
    <row r="147" spans="2:10" ht="15.75" x14ac:dyDescent="0.25">
      <c r="B147" s="9">
        <v>85</v>
      </c>
      <c r="C147" s="356">
        <v>8</v>
      </c>
      <c r="D147" s="89" t="s">
        <v>131</v>
      </c>
      <c r="E147" s="155">
        <v>1</v>
      </c>
      <c r="F147" s="159">
        <v>3</v>
      </c>
      <c r="G147" s="159">
        <v>5</v>
      </c>
      <c r="H147" s="159">
        <v>0</v>
      </c>
      <c r="I147" s="268">
        <v>0.32142857142857145</v>
      </c>
      <c r="J147" s="271">
        <v>3.2142857142857149</v>
      </c>
    </row>
    <row r="148" spans="2:10" ht="16.5" thickBot="1" x14ac:dyDescent="0.3">
      <c r="B148" s="9">
        <v>98</v>
      </c>
      <c r="C148" s="359">
        <v>9</v>
      </c>
      <c r="D148" s="89" t="s">
        <v>145</v>
      </c>
      <c r="E148" s="155">
        <v>0</v>
      </c>
      <c r="F148" s="159" t="s">
        <v>152</v>
      </c>
      <c r="G148" s="159">
        <v>4</v>
      </c>
      <c r="H148" s="159">
        <v>0</v>
      </c>
      <c r="I148" s="268">
        <v>0.17391304347826086</v>
      </c>
      <c r="J148" s="271">
        <v>1.7391304347826086</v>
      </c>
    </row>
    <row r="149" spans="2:10" ht="19.5" thickBot="1" x14ac:dyDescent="0.35">
      <c r="B149" s="612" t="s">
        <v>148</v>
      </c>
      <c r="C149" s="613"/>
      <c r="D149" s="614"/>
      <c r="E149" s="333">
        <f t="shared" ref="E149:J149" si="15">AVERAGE(E140:E148)</f>
        <v>4.1111111111111107</v>
      </c>
      <c r="F149" s="333">
        <f t="shared" si="15"/>
        <v>4.7142857142857144</v>
      </c>
      <c r="G149" s="333">
        <f t="shared" si="15"/>
        <v>4.7222222222222223</v>
      </c>
      <c r="H149" s="333">
        <f t="shared" si="15"/>
        <v>2.1111111111111112</v>
      </c>
      <c r="I149" s="334">
        <f t="shared" si="15"/>
        <v>0.5048956176673568</v>
      </c>
      <c r="J149" s="335">
        <f t="shared" si="15"/>
        <v>5.0489561766735678</v>
      </c>
    </row>
    <row r="150" spans="2:10" ht="15.75" thickBot="1" x14ac:dyDescent="0.3"/>
    <row r="151" spans="2:10" ht="24" customHeight="1" thickBot="1" x14ac:dyDescent="0.3">
      <c r="B151" s="609" t="s">
        <v>111</v>
      </c>
      <c r="C151" s="610"/>
      <c r="D151" s="610"/>
      <c r="E151" s="610"/>
      <c r="F151" s="610"/>
      <c r="G151" s="610"/>
      <c r="H151" s="610"/>
      <c r="I151" s="610"/>
      <c r="J151" s="611"/>
    </row>
    <row r="152" spans="2:10" ht="79.5" thickBot="1" x14ac:dyDescent="0.3">
      <c r="B152" s="280" t="s">
        <v>1</v>
      </c>
      <c r="C152" s="348" t="s">
        <v>170</v>
      </c>
      <c r="D152" s="84" t="s">
        <v>2</v>
      </c>
      <c r="E152" s="346" t="s">
        <v>4</v>
      </c>
      <c r="F152" s="345" t="s">
        <v>5</v>
      </c>
      <c r="G152" s="345" t="s">
        <v>6</v>
      </c>
      <c r="H152" s="345" t="s">
        <v>7</v>
      </c>
      <c r="I152" s="344" t="s">
        <v>8</v>
      </c>
      <c r="J152" s="121" t="s">
        <v>9</v>
      </c>
    </row>
    <row r="153" spans="2:10" ht="16.5" thickBot="1" x14ac:dyDescent="0.3">
      <c r="B153" s="9">
        <v>68</v>
      </c>
      <c r="C153" s="338">
        <v>1</v>
      </c>
      <c r="D153" s="291" t="s">
        <v>110</v>
      </c>
      <c r="E153" s="155">
        <v>1.5</v>
      </c>
      <c r="F153" s="159">
        <v>4</v>
      </c>
      <c r="G153" s="159">
        <v>5</v>
      </c>
      <c r="H153" s="159">
        <v>1</v>
      </c>
      <c r="I153" s="268">
        <v>0.4107142857142857</v>
      </c>
      <c r="J153" s="271">
        <v>4.1071428571428568</v>
      </c>
    </row>
    <row r="154" spans="2:10" ht="19.5" thickBot="1" x14ac:dyDescent="0.35">
      <c r="B154" s="612" t="s">
        <v>148</v>
      </c>
      <c r="C154" s="613"/>
      <c r="D154" s="614"/>
      <c r="E154" s="333">
        <f t="shared" ref="E154:J154" si="16">AVERAGE(E153:E153)</f>
        <v>1.5</v>
      </c>
      <c r="F154" s="333">
        <f t="shared" si="16"/>
        <v>4</v>
      </c>
      <c r="G154" s="333">
        <f t="shared" si="16"/>
        <v>5</v>
      </c>
      <c r="H154" s="333">
        <f t="shared" si="16"/>
        <v>1</v>
      </c>
      <c r="I154" s="334">
        <f t="shared" si="16"/>
        <v>0.4107142857142857</v>
      </c>
      <c r="J154" s="335">
        <f t="shared" si="16"/>
        <v>4.1071428571428568</v>
      </c>
    </row>
    <row r="155" spans="2:10" ht="15.75" thickBot="1" x14ac:dyDescent="0.3"/>
    <row r="156" spans="2:10" ht="24" customHeight="1" thickBot="1" x14ac:dyDescent="0.3">
      <c r="B156" s="609" t="s">
        <v>138</v>
      </c>
      <c r="C156" s="610"/>
      <c r="D156" s="610"/>
      <c r="E156" s="610"/>
      <c r="F156" s="610"/>
      <c r="G156" s="610"/>
      <c r="H156" s="610"/>
      <c r="I156" s="610"/>
      <c r="J156" s="611"/>
    </row>
    <row r="157" spans="2:10" ht="79.5" thickBot="1" x14ac:dyDescent="0.3">
      <c r="B157" s="280" t="s">
        <v>1</v>
      </c>
      <c r="C157" s="348" t="s">
        <v>170</v>
      </c>
      <c r="D157" s="84" t="s">
        <v>2</v>
      </c>
      <c r="E157" s="346" t="s">
        <v>4</v>
      </c>
      <c r="F157" s="345" t="s">
        <v>5</v>
      </c>
      <c r="G157" s="345" t="s">
        <v>6</v>
      </c>
      <c r="H157" s="345" t="s">
        <v>7</v>
      </c>
      <c r="I157" s="344" t="s">
        <v>8</v>
      </c>
      <c r="J157" s="121" t="s">
        <v>9</v>
      </c>
    </row>
    <row r="158" spans="2:10" ht="16.5" thickBot="1" x14ac:dyDescent="0.3">
      <c r="B158" s="9">
        <v>91</v>
      </c>
      <c r="C158" s="338">
        <v>1</v>
      </c>
      <c r="D158" s="291" t="s">
        <v>137</v>
      </c>
      <c r="E158" s="155">
        <v>2</v>
      </c>
      <c r="F158" s="159" t="s">
        <v>152</v>
      </c>
      <c r="G158" s="159">
        <v>4</v>
      </c>
      <c r="H158" s="159">
        <v>0</v>
      </c>
      <c r="I158" s="268">
        <v>0.2608695652173913</v>
      </c>
      <c r="J158" s="271">
        <v>2.6086956521739131</v>
      </c>
    </row>
    <row r="159" spans="2:10" ht="19.5" thickBot="1" x14ac:dyDescent="0.35">
      <c r="B159" s="612" t="s">
        <v>148</v>
      </c>
      <c r="C159" s="613"/>
      <c r="D159" s="614"/>
      <c r="E159" s="333">
        <f t="shared" ref="E159:J159" si="17">AVERAGE(E158:E158)</f>
        <v>2</v>
      </c>
      <c r="F159" s="333" t="s">
        <v>152</v>
      </c>
      <c r="G159" s="333">
        <f t="shared" si="17"/>
        <v>4</v>
      </c>
      <c r="H159" s="333">
        <f t="shared" si="17"/>
        <v>0</v>
      </c>
      <c r="I159" s="334">
        <f t="shared" si="17"/>
        <v>0.2608695652173913</v>
      </c>
      <c r="J159" s="335">
        <f t="shared" si="17"/>
        <v>2.6086956521739131</v>
      </c>
    </row>
    <row r="160" spans="2:10" ht="15.75" thickBot="1" x14ac:dyDescent="0.3"/>
    <row r="161" spans="2:10" ht="24" customHeight="1" thickBot="1" x14ac:dyDescent="0.3">
      <c r="B161" s="609" t="s">
        <v>98</v>
      </c>
      <c r="C161" s="610"/>
      <c r="D161" s="610"/>
      <c r="E161" s="610"/>
      <c r="F161" s="610"/>
      <c r="G161" s="610"/>
      <c r="H161" s="610"/>
      <c r="I161" s="610"/>
      <c r="J161" s="611"/>
    </row>
    <row r="162" spans="2:10" ht="79.5" thickBot="1" x14ac:dyDescent="0.3">
      <c r="B162" s="280" t="s">
        <v>1</v>
      </c>
      <c r="C162" s="348" t="s">
        <v>170</v>
      </c>
      <c r="D162" s="84" t="s">
        <v>2</v>
      </c>
      <c r="E162" s="346" t="s">
        <v>4</v>
      </c>
      <c r="F162" s="345" t="s">
        <v>5</v>
      </c>
      <c r="G162" s="345" t="s">
        <v>6</v>
      </c>
      <c r="H162" s="345" t="s">
        <v>7</v>
      </c>
      <c r="I162" s="344" t="s">
        <v>8</v>
      </c>
      <c r="J162" s="121" t="s">
        <v>9</v>
      </c>
    </row>
    <row r="163" spans="2:10" ht="15.75" x14ac:dyDescent="0.25">
      <c r="B163" s="9">
        <v>56</v>
      </c>
      <c r="C163" s="289">
        <v>1</v>
      </c>
      <c r="D163" s="284" t="s">
        <v>97</v>
      </c>
      <c r="E163" s="155">
        <v>3</v>
      </c>
      <c r="F163" s="159">
        <v>3</v>
      </c>
      <c r="G163" s="159">
        <v>4.5</v>
      </c>
      <c r="H163" s="159">
        <v>2</v>
      </c>
      <c r="I163" s="268">
        <v>0.44642857142857145</v>
      </c>
      <c r="J163" s="271">
        <v>4.4642857142857144</v>
      </c>
    </row>
    <row r="164" spans="2:10" ht="16.5" thickBot="1" x14ac:dyDescent="0.3">
      <c r="B164" s="9">
        <v>88</v>
      </c>
      <c r="C164" s="359">
        <v>2</v>
      </c>
      <c r="D164" s="89" t="s">
        <v>135</v>
      </c>
      <c r="E164" s="155">
        <v>1</v>
      </c>
      <c r="F164" s="159">
        <v>3</v>
      </c>
      <c r="G164" s="159">
        <v>4</v>
      </c>
      <c r="H164" s="159">
        <v>0</v>
      </c>
      <c r="I164" s="268">
        <v>0.29629629629629628</v>
      </c>
      <c r="J164" s="271">
        <v>2.9629629629629628</v>
      </c>
    </row>
    <row r="165" spans="2:10" ht="19.5" thickBot="1" x14ac:dyDescent="0.35">
      <c r="B165" s="612" t="s">
        <v>148</v>
      </c>
      <c r="C165" s="613"/>
      <c r="D165" s="614"/>
      <c r="E165" s="333">
        <f t="shared" ref="E165:J165" si="18">AVERAGE(E163:E164)</f>
        <v>2</v>
      </c>
      <c r="F165" s="333">
        <f t="shared" si="18"/>
        <v>3</v>
      </c>
      <c r="G165" s="333">
        <f t="shared" si="18"/>
        <v>4.25</v>
      </c>
      <c r="H165" s="333">
        <f t="shared" si="18"/>
        <v>1</v>
      </c>
      <c r="I165" s="334">
        <f t="shared" si="18"/>
        <v>0.37136243386243384</v>
      </c>
      <c r="J165" s="335">
        <f t="shared" si="18"/>
        <v>3.7136243386243386</v>
      </c>
    </row>
    <row r="166" spans="2:10" ht="15.75" thickBot="1" x14ac:dyDescent="0.3"/>
    <row r="167" spans="2:10" ht="24" customHeight="1" thickBot="1" x14ac:dyDescent="0.3">
      <c r="B167" s="609" t="s">
        <v>62</v>
      </c>
      <c r="C167" s="610"/>
      <c r="D167" s="610"/>
      <c r="E167" s="610"/>
      <c r="F167" s="610"/>
      <c r="G167" s="610"/>
      <c r="H167" s="610"/>
      <c r="I167" s="610"/>
      <c r="J167" s="611"/>
    </row>
    <row r="168" spans="2:10" ht="79.5" thickBot="1" x14ac:dyDescent="0.3">
      <c r="B168" s="280" t="s">
        <v>1</v>
      </c>
      <c r="C168" s="348" t="s">
        <v>170</v>
      </c>
      <c r="D168" s="84" t="s">
        <v>2</v>
      </c>
      <c r="E168" s="346" t="s">
        <v>4</v>
      </c>
      <c r="F168" s="345" t="s">
        <v>5</v>
      </c>
      <c r="G168" s="345" t="s">
        <v>6</v>
      </c>
      <c r="H168" s="345" t="s">
        <v>7</v>
      </c>
      <c r="I168" s="344" t="s">
        <v>8</v>
      </c>
      <c r="J168" s="121" t="s">
        <v>9</v>
      </c>
    </row>
    <row r="169" spans="2:10" ht="15.75" x14ac:dyDescent="0.25">
      <c r="B169" s="9">
        <v>28</v>
      </c>
      <c r="C169" s="360">
        <v>1</v>
      </c>
      <c r="D169" s="291" t="s">
        <v>61</v>
      </c>
      <c r="E169" s="155">
        <v>8.5</v>
      </c>
      <c r="F169" s="159">
        <v>4</v>
      </c>
      <c r="G169" s="159">
        <v>5</v>
      </c>
      <c r="H169" s="159">
        <v>3</v>
      </c>
      <c r="I169" s="268">
        <v>0.7321428571428571</v>
      </c>
      <c r="J169" s="271">
        <v>7.3214285714285703</v>
      </c>
    </row>
    <row r="170" spans="2:10" ht="16.5" thickBot="1" x14ac:dyDescent="0.3">
      <c r="B170" s="9">
        <v>45</v>
      </c>
      <c r="C170" s="359">
        <v>2</v>
      </c>
      <c r="D170" s="89" t="s">
        <v>81</v>
      </c>
      <c r="E170" s="155">
        <v>4</v>
      </c>
      <c r="F170" s="159">
        <v>5.5</v>
      </c>
      <c r="G170" s="159">
        <v>5</v>
      </c>
      <c r="H170" s="159">
        <v>3</v>
      </c>
      <c r="I170" s="268">
        <v>0.546875</v>
      </c>
      <c r="J170" s="271">
        <v>5.46875</v>
      </c>
    </row>
    <row r="171" spans="2:10" ht="19.5" thickBot="1" x14ac:dyDescent="0.35">
      <c r="B171" s="612" t="s">
        <v>148</v>
      </c>
      <c r="C171" s="613"/>
      <c r="D171" s="614"/>
      <c r="E171" s="333">
        <f t="shared" ref="E171:J171" si="19">AVERAGE(E169:E170)</f>
        <v>6.25</v>
      </c>
      <c r="F171" s="333">
        <f t="shared" si="19"/>
        <v>4.75</v>
      </c>
      <c r="G171" s="333">
        <f t="shared" si="19"/>
        <v>5</v>
      </c>
      <c r="H171" s="333">
        <f t="shared" si="19"/>
        <v>3</v>
      </c>
      <c r="I171" s="334">
        <f t="shared" si="19"/>
        <v>0.6395089285714286</v>
      </c>
      <c r="J171" s="335">
        <f t="shared" si="19"/>
        <v>6.3950892857142847</v>
      </c>
    </row>
    <row r="172" spans="2:10" ht="15.75" thickBot="1" x14ac:dyDescent="0.3"/>
    <row r="173" spans="2:10" ht="24" customHeight="1" thickBot="1" x14ac:dyDescent="0.3">
      <c r="B173" s="609" t="s">
        <v>22</v>
      </c>
      <c r="C173" s="610"/>
      <c r="D173" s="610"/>
      <c r="E173" s="610"/>
      <c r="F173" s="610"/>
      <c r="G173" s="610"/>
      <c r="H173" s="610"/>
      <c r="I173" s="610"/>
      <c r="J173" s="611"/>
    </row>
    <row r="174" spans="2:10" ht="79.5" thickBot="1" x14ac:dyDescent="0.3">
      <c r="B174" s="280" t="s">
        <v>1</v>
      </c>
      <c r="C174" s="348" t="s">
        <v>170</v>
      </c>
      <c r="D174" s="84" t="s">
        <v>2</v>
      </c>
      <c r="E174" s="346" t="s">
        <v>4</v>
      </c>
      <c r="F174" s="345" t="s">
        <v>5</v>
      </c>
      <c r="G174" s="345" t="s">
        <v>6</v>
      </c>
      <c r="H174" s="345" t="s">
        <v>7</v>
      </c>
      <c r="I174" s="344" t="s">
        <v>8</v>
      </c>
      <c r="J174" s="121" t="s">
        <v>9</v>
      </c>
    </row>
    <row r="175" spans="2:10" ht="15.75" x14ac:dyDescent="0.25">
      <c r="B175" s="9">
        <v>4</v>
      </c>
      <c r="C175" s="358">
        <v>1</v>
      </c>
      <c r="D175" s="89" t="s">
        <v>21</v>
      </c>
      <c r="E175" s="155">
        <v>15</v>
      </c>
      <c r="F175" s="159">
        <v>8</v>
      </c>
      <c r="G175" s="159">
        <v>5</v>
      </c>
      <c r="H175" s="159">
        <v>3</v>
      </c>
      <c r="I175" s="268">
        <v>0.96875</v>
      </c>
      <c r="J175" s="271">
        <v>9.6875</v>
      </c>
    </row>
    <row r="176" spans="2:10" ht="16.5" thickBot="1" x14ac:dyDescent="0.3">
      <c r="B176" s="9">
        <v>36</v>
      </c>
      <c r="C176" s="359">
        <v>2</v>
      </c>
      <c r="D176" s="89" t="s">
        <v>70</v>
      </c>
      <c r="E176" s="155">
        <v>5.5</v>
      </c>
      <c r="F176" s="159">
        <v>7</v>
      </c>
      <c r="G176" s="159">
        <v>5</v>
      </c>
      <c r="H176" s="159">
        <v>2</v>
      </c>
      <c r="I176" s="268">
        <v>0.609375</v>
      </c>
      <c r="J176" s="271">
        <v>6.09375</v>
      </c>
    </row>
    <row r="177" spans="2:10" ht="19.5" thickBot="1" x14ac:dyDescent="0.35">
      <c r="B177" s="612" t="s">
        <v>148</v>
      </c>
      <c r="C177" s="613"/>
      <c r="D177" s="614"/>
      <c r="E177" s="333">
        <f t="shared" ref="E177:J177" si="20">AVERAGE(E175:E176)</f>
        <v>10.25</v>
      </c>
      <c r="F177" s="333">
        <f t="shared" si="20"/>
        <v>7.5</v>
      </c>
      <c r="G177" s="333">
        <f t="shared" si="20"/>
        <v>5</v>
      </c>
      <c r="H177" s="333">
        <f t="shared" si="20"/>
        <v>2.5</v>
      </c>
      <c r="I177" s="334">
        <f t="shared" si="20"/>
        <v>0.7890625</v>
      </c>
      <c r="J177" s="335">
        <f t="shared" si="20"/>
        <v>7.890625</v>
      </c>
    </row>
    <row r="178" spans="2:10" ht="15.75" thickBot="1" x14ac:dyDescent="0.3"/>
    <row r="179" spans="2:10" ht="24" customHeight="1" thickBot="1" x14ac:dyDescent="0.3">
      <c r="B179" s="609" t="s">
        <v>59</v>
      </c>
      <c r="C179" s="610"/>
      <c r="D179" s="610"/>
      <c r="E179" s="610"/>
      <c r="F179" s="610"/>
      <c r="G179" s="610"/>
      <c r="H179" s="610"/>
      <c r="I179" s="610"/>
      <c r="J179" s="611"/>
    </row>
    <row r="180" spans="2:10" ht="79.5" thickBot="1" x14ac:dyDescent="0.3">
      <c r="B180" s="280" t="s">
        <v>1</v>
      </c>
      <c r="C180" s="348" t="s">
        <v>170</v>
      </c>
      <c r="D180" s="84" t="s">
        <v>2</v>
      </c>
      <c r="E180" s="346" t="s">
        <v>4</v>
      </c>
      <c r="F180" s="345" t="s">
        <v>5</v>
      </c>
      <c r="G180" s="345" t="s">
        <v>6</v>
      </c>
      <c r="H180" s="345" t="s">
        <v>7</v>
      </c>
      <c r="I180" s="344" t="s">
        <v>8</v>
      </c>
      <c r="J180" s="121" t="s">
        <v>9</v>
      </c>
    </row>
    <row r="181" spans="2:10" ht="16.5" thickBot="1" x14ac:dyDescent="0.3">
      <c r="B181" s="9">
        <v>27</v>
      </c>
      <c r="C181" s="361">
        <v>1</v>
      </c>
      <c r="D181" s="89" t="s">
        <v>58</v>
      </c>
      <c r="E181" s="155">
        <v>8</v>
      </c>
      <c r="F181" s="159">
        <v>6.5</v>
      </c>
      <c r="G181" s="159">
        <v>5</v>
      </c>
      <c r="H181" s="159">
        <v>4</v>
      </c>
      <c r="I181" s="268">
        <v>0.734375</v>
      </c>
      <c r="J181" s="271">
        <f>(I181)/10*100</f>
        <v>7.34375</v>
      </c>
    </row>
    <row r="182" spans="2:10" ht="19.5" thickBot="1" x14ac:dyDescent="0.35">
      <c r="B182" s="612" t="s">
        <v>148</v>
      </c>
      <c r="C182" s="613"/>
      <c r="D182" s="614"/>
      <c r="E182" s="333">
        <f t="shared" ref="E182:J182" si="21">AVERAGE(E181:E181)</f>
        <v>8</v>
      </c>
      <c r="F182" s="333">
        <f t="shared" si="21"/>
        <v>6.5</v>
      </c>
      <c r="G182" s="333">
        <f t="shared" si="21"/>
        <v>5</v>
      </c>
      <c r="H182" s="333">
        <f t="shared" si="21"/>
        <v>4</v>
      </c>
      <c r="I182" s="334">
        <f t="shared" si="21"/>
        <v>0.734375</v>
      </c>
      <c r="J182" s="335">
        <f t="shared" si="21"/>
        <v>7.34375</v>
      </c>
    </row>
    <row r="183" spans="2:10" ht="15.75" thickBot="1" x14ac:dyDescent="0.3"/>
    <row r="184" spans="2:10" ht="24" customHeight="1" thickBot="1" x14ac:dyDescent="0.3">
      <c r="B184" s="609" t="s">
        <v>84</v>
      </c>
      <c r="C184" s="610"/>
      <c r="D184" s="610"/>
      <c r="E184" s="610"/>
      <c r="F184" s="610"/>
      <c r="G184" s="610"/>
      <c r="H184" s="610"/>
      <c r="I184" s="610"/>
      <c r="J184" s="611"/>
    </row>
    <row r="185" spans="2:10" ht="79.5" thickBot="1" x14ac:dyDescent="0.3">
      <c r="B185" s="280" t="s">
        <v>1</v>
      </c>
      <c r="C185" s="280" t="s">
        <v>170</v>
      </c>
      <c r="D185" s="84" t="s">
        <v>2</v>
      </c>
      <c r="E185" s="346" t="s">
        <v>4</v>
      </c>
      <c r="F185" s="345" t="s">
        <v>5</v>
      </c>
      <c r="G185" s="345" t="s">
        <v>6</v>
      </c>
      <c r="H185" s="345" t="s">
        <v>7</v>
      </c>
      <c r="I185" s="344" t="s">
        <v>8</v>
      </c>
      <c r="J185" s="121" t="s">
        <v>9</v>
      </c>
    </row>
    <row r="186" spans="2:10" ht="15.75" x14ac:dyDescent="0.25">
      <c r="B186" s="88">
        <v>46</v>
      </c>
      <c r="C186" s="349">
        <v>1</v>
      </c>
      <c r="D186" s="347" t="s">
        <v>83</v>
      </c>
      <c r="E186" s="155">
        <v>3</v>
      </c>
      <c r="F186" s="159">
        <v>6</v>
      </c>
      <c r="G186" s="159">
        <v>5</v>
      </c>
      <c r="H186" s="159">
        <v>3</v>
      </c>
      <c r="I186" s="268">
        <v>0.53125</v>
      </c>
      <c r="J186" s="271">
        <v>5.3125</v>
      </c>
    </row>
    <row r="187" spans="2:10" ht="16.5" thickBot="1" x14ac:dyDescent="0.3">
      <c r="B187" s="9">
        <v>65</v>
      </c>
      <c r="C187" s="405">
        <v>2</v>
      </c>
      <c r="D187" s="291" t="s">
        <v>109</v>
      </c>
      <c r="E187" s="155">
        <v>1</v>
      </c>
      <c r="F187" s="159">
        <v>8</v>
      </c>
      <c r="G187" s="159">
        <v>4.5</v>
      </c>
      <c r="H187" s="159">
        <v>0</v>
      </c>
      <c r="I187" s="268">
        <v>0.421875</v>
      </c>
      <c r="J187" s="271">
        <v>4.21875</v>
      </c>
    </row>
    <row r="188" spans="2:10" ht="19.5" thickBot="1" x14ac:dyDescent="0.35">
      <c r="B188" s="612" t="s">
        <v>148</v>
      </c>
      <c r="C188" s="613"/>
      <c r="D188" s="614"/>
      <c r="E188" s="333">
        <f t="shared" ref="E188:J188" si="22">AVERAGE(E186:E187)</f>
        <v>2</v>
      </c>
      <c r="F188" s="333">
        <f t="shared" si="22"/>
        <v>7</v>
      </c>
      <c r="G188" s="333">
        <f t="shared" si="22"/>
        <v>4.75</v>
      </c>
      <c r="H188" s="333">
        <f t="shared" si="22"/>
        <v>1.5</v>
      </c>
      <c r="I188" s="334">
        <f t="shared" si="22"/>
        <v>0.4765625</v>
      </c>
      <c r="J188" s="335">
        <f t="shared" si="22"/>
        <v>4.765625</v>
      </c>
    </row>
  </sheetData>
  <mergeCells count="44">
    <mergeCell ref="B2:J2"/>
    <mergeCell ref="B5:D5"/>
    <mergeCell ref="B7:J7"/>
    <mergeCell ref="B18:D18"/>
    <mergeCell ref="B20:J20"/>
    <mergeCell ref="B34:D34"/>
    <mergeCell ref="B36:J36"/>
    <mergeCell ref="B43:D43"/>
    <mergeCell ref="B45:J45"/>
    <mergeCell ref="B114:D114"/>
    <mergeCell ref="B52:D52"/>
    <mergeCell ref="B54:J54"/>
    <mergeCell ref="B73:D73"/>
    <mergeCell ref="B75:J75"/>
    <mergeCell ref="B79:D79"/>
    <mergeCell ref="B81:J81"/>
    <mergeCell ref="B85:D85"/>
    <mergeCell ref="B87:J87"/>
    <mergeCell ref="B106:D106"/>
    <mergeCell ref="B108:J108"/>
    <mergeCell ref="B159:D159"/>
    <mergeCell ref="B116:J116"/>
    <mergeCell ref="B119:D119"/>
    <mergeCell ref="B126:J126"/>
    <mergeCell ref="B131:D131"/>
    <mergeCell ref="B133:J133"/>
    <mergeCell ref="B136:D136"/>
    <mergeCell ref="B138:J138"/>
    <mergeCell ref="B149:D149"/>
    <mergeCell ref="B151:J151"/>
    <mergeCell ref="B154:D154"/>
    <mergeCell ref="B156:J156"/>
    <mergeCell ref="B121:J121"/>
    <mergeCell ref="B124:D124"/>
    <mergeCell ref="B179:J179"/>
    <mergeCell ref="B182:D182"/>
    <mergeCell ref="B184:J184"/>
    <mergeCell ref="B188:D188"/>
    <mergeCell ref="B161:J161"/>
    <mergeCell ref="B165:D165"/>
    <mergeCell ref="B167:J167"/>
    <mergeCell ref="B171:D171"/>
    <mergeCell ref="B173:J173"/>
    <mergeCell ref="B177:D177"/>
  </mergeCells>
  <conditionalFormatting sqref="J4 J22:J33">
    <cfRule type="cellIs" dxfId="131" priority="277" operator="between">
      <formula>0</formula>
      <formula>1.99</formula>
    </cfRule>
    <cfRule type="cellIs" dxfId="130" priority="278" operator="between">
      <formula>2</formula>
      <formula>3.99</formula>
    </cfRule>
    <cfRule type="cellIs" dxfId="129" priority="279" operator="between">
      <formula>4</formula>
      <formula>5.99</formula>
    </cfRule>
    <cfRule type="cellIs" dxfId="128" priority="280" operator="between">
      <formula>6</formula>
      <formula>7.99</formula>
    </cfRule>
    <cfRule type="cellIs" dxfId="127" priority="281" operator="between">
      <formula>8</formula>
      <formula>9.99</formula>
    </cfRule>
    <cfRule type="cellIs" dxfId="126" priority="282" operator="equal">
      <formula>10</formula>
    </cfRule>
  </conditionalFormatting>
  <conditionalFormatting sqref="J9:J17">
    <cfRule type="cellIs" dxfId="125" priority="265" operator="between">
      <formula>0</formula>
      <formula>1.99</formula>
    </cfRule>
    <cfRule type="cellIs" dxfId="124" priority="266" operator="between">
      <formula>2</formula>
      <formula>3.99</formula>
    </cfRule>
    <cfRule type="cellIs" dxfId="123" priority="267" operator="between">
      <formula>4</formula>
      <formula>5.99</formula>
    </cfRule>
    <cfRule type="cellIs" dxfId="122" priority="268" operator="between">
      <formula>6</formula>
      <formula>7.99</formula>
    </cfRule>
    <cfRule type="cellIs" dxfId="121" priority="269" operator="between">
      <formula>8</formula>
      <formula>9.99</formula>
    </cfRule>
    <cfRule type="cellIs" dxfId="120" priority="270" operator="equal">
      <formula>10</formula>
    </cfRule>
  </conditionalFormatting>
  <conditionalFormatting sqref="J38:J42">
    <cfRule type="cellIs" dxfId="119" priority="241" operator="between">
      <formula>0</formula>
      <formula>1.99</formula>
    </cfRule>
    <cfRule type="cellIs" dxfId="118" priority="242" operator="between">
      <formula>2</formula>
      <formula>3.99</formula>
    </cfRule>
    <cfRule type="cellIs" dxfId="117" priority="243" operator="between">
      <formula>4</formula>
      <formula>5.99</formula>
    </cfRule>
    <cfRule type="cellIs" dxfId="116" priority="244" operator="between">
      <formula>6</formula>
      <formula>7.99</formula>
    </cfRule>
    <cfRule type="cellIs" dxfId="115" priority="245" operator="between">
      <formula>8</formula>
      <formula>9.99</formula>
    </cfRule>
    <cfRule type="cellIs" dxfId="114" priority="246" operator="equal">
      <formula>10</formula>
    </cfRule>
  </conditionalFormatting>
  <conditionalFormatting sqref="J47:J51">
    <cfRule type="cellIs" dxfId="113" priority="229" operator="between">
      <formula>0</formula>
      <formula>1.99</formula>
    </cfRule>
    <cfRule type="cellIs" dxfId="112" priority="230" operator="between">
      <formula>2</formula>
      <formula>3.99</formula>
    </cfRule>
    <cfRule type="cellIs" dxfId="111" priority="231" operator="between">
      <formula>4</formula>
      <formula>5.99</formula>
    </cfRule>
    <cfRule type="cellIs" dxfId="110" priority="232" operator="between">
      <formula>6</formula>
      <formula>7.99</formula>
    </cfRule>
    <cfRule type="cellIs" dxfId="109" priority="233" operator="between">
      <formula>8</formula>
      <formula>9.99</formula>
    </cfRule>
    <cfRule type="cellIs" dxfId="108" priority="234" operator="equal">
      <formula>10</formula>
    </cfRule>
  </conditionalFormatting>
  <conditionalFormatting sqref="J56:J72">
    <cfRule type="cellIs" dxfId="107" priority="217" operator="between">
      <formula>0</formula>
      <formula>1.99</formula>
    </cfRule>
    <cfRule type="cellIs" dxfId="106" priority="218" operator="between">
      <formula>2</formula>
      <formula>3.99</formula>
    </cfRule>
    <cfRule type="cellIs" dxfId="105" priority="219" operator="between">
      <formula>4</formula>
      <formula>5.99</formula>
    </cfRule>
    <cfRule type="cellIs" dxfId="104" priority="220" operator="between">
      <formula>6</formula>
      <formula>7.99</formula>
    </cfRule>
    <cfRule type="cellIs" dxfId="103" priority="221" operator="between">
      <formula>8</formula>
      <formula>9.99</formula>
    </cfRule>
    <cfRule type="cellIs" dxfId="102" priority="222" operator="equal">
      <formula>10</formula>
    </cfRule>
  </conditionalFormatting>
  <conditionalFormatting sqref="J77:J78">
    <cfRule type="cellIs" dxfId="101" priority="205" operator="between">
      <formula>0</formula>
      <formula>1.99</formula>
    </cfRule>
    <cfRule type="cellIs" dxfId="100" priority="206" operator="between">
      <formula>2</formula>
      <formula>3.99</formula>
    </cfRule>
    <cfRule type="cellIs" dxfId="99" priority="207" operator="between">
      <formula>4</formula>
      <formula>5.99</formula>
    </cfRule>
    <cfRule type="cellIs" dxfId="98" priority="208" operator="between">
      <formula>6</formula>
      <formula>7.99</formula>
    </cfRule>
    <cfRule type="cellIs" dxfId="97" priority="209" operator="between">
      <formula>8</formula>
      <formula>9.99</formula>
    </cfRule>
    <cfRule type="cellIs" dxfId="96" priority="210" operator="equal">
      <formula>10</formula>
    </cfRule>
  </conditionalFormatting>
  <conditionalFormatting sqref="J83:J84">
    <cfRule type="cellIs" dxfId="95" priority="193" operator="between">
      <formula>0</formula>
      <formula>1.99</formula>
    </cfRule>
    <cfRule type="cellIs" dxfId="94" priority="194" operator="between">
      <formula>2</formula>
      <formula>3.99</formula>
    </cfRule>
    <cfRule type="cellIs" dxfId="93" priority="195" operator="between">
      <formula>4</formula>
      <formula>5.99</formula>
    </cfRule>
    <cfRule type="cellIs" dxfId="92" priority="196" operator="between">
      <formula>6</formula>
      <formula>7.99</formula>
    </cfRule>
    <cfRule type="cellIs" dxfId="91" priority="197" operator="between">
      <formula>8</formula>
      <formula>9.99</formula>
    </cfRule>
    <cfRule type="cellIs" dxfId="90" priority="198" operator="equal">
      <formula>10</formula>
    </cfRule>
  </conditionalFormatting>
  <conditionalFormatting sqref="J89:J105">
    <cfRule type="cellIs" dxfId="89" priority="181" operator="between">
      <formula>0</formula>
      <formula>1.99</formula>
    </cfRule>
    <cfRule type="cellIs" dxfId="88" priority="182" operator="between">
      <formula>2</formula>
      <formula>3.99</formula>
    </cfRule>
    <cfRule type="cellIs" dxfId="87" priority="183" operator="between">
      <formula>4</formula>
      <formula>5.99</formula>
    </cfRule>
    <cfRule type="cellIs" dxfId="86" priority="184" operator="between">
      <formula>6</formula>
      <formula>7.99</formula>
    </cfRule>
    <cfRule type="cellIs" dxfId="85" priority="185" operator="between">
      <formula>8</formula>
      <formula>9.99</formula>
    </cfRule>
    <cfRule type="cellIs" dxfId="84" priority="186" operator="equal">
      <formula>10</formula>
    </cfRule>
  </conditionalFormatting>
  <conditionalFormatting sqref="J110:J113">
    <cfRule type="cellIs" dxfId="83" priority="169" operator="between">
      <formula>0</formula>
      <formula>1.99</formula>
    </cfRule>
    <cfRule type="cellIs" dxfId="82" priority="170" operator="between">
      <formula>2</formula>
      <formula>3.99</formula>
    </cfRule>
    <cfRule type="cellIs" dxfId="81" priority="171" operator="between">
      <formula>4</formula>
      <formula>5.99</formula>
    </cfRule>
    <cfRule type="cellIs" dxfId="80" priority="172" operator="between">
      <formula>6</formula>
      <formula>7.99</formula>
    </cfRule>
    <cfRule type="cellIs" dxfId="79" priority="173" operator="between">
      <formula>8</formula>
      <formula>9.99</formula>
    </cfRule>
    <cfRule type="cellIs" dxfId="78" priority="174" operator="equal">
      <formula>10</formula>
    </cfRule>
  </conditionalFormatting>
  <conditionalFormatting sqref="J118">
    <cfRule type="cellIs" dxfId="77" priority="157" operator="between">
      <formula>0</formula>
      <formula>1.99</formula>
    </cfRule>
    <cfRule type="cellIs" dxfId="76" priority="158" operator="between">
      <formula>2</formula>
      <formula>3.99</formula>
    </cfRule>
    <cfRule type="cellIs" dxfId="75" priority="159" operator="between">
      <formula>4</formula>
      <formula>5.99</formula>
    </cfRule>
    <cfRule type="cellIs" dxfId="74" priority="160" operator="between">
      <formula>6</formula>
      <formula>7.99</formula>
    </cfRule>
    <cfRule type="cellIs" dxfId="73" priority="161" operator="between">
      <formula>8</formula>
      <formula>9.99</formula>
    </cfRule>
    <cfRule type="cellIs" dxfId="72" priority="162" operator="equal">
      <formula>10</formula>
    </cfRule>
  </conditionalFormatting>
  <conditionalFormatting sqref="J128:J130">
    <cfRule type="cellIs" dxfId="71" priority="145" operator="between">
      <formula>0</formula>
      <formula>1.99</formula>
    </cfRule>
    <cfRule type="cellIs" dxfId="70" priority="146" operator="between">
      <formula>2</formula>
      <formula>3.99</formula>
    </cfRule>
    <cfRule type="cellIs" dxfId="69" priority="147" operator="between">
      <formula>4</formula>
      <formula>5.99</formula>
    </cfRule>
    <cfRule type="cellIs" dxfId="68" priority="148" operator="between">
      <formula>6</formula>
      <formula>7.99</formula>
    </cfRule>
    <cfRule type="cellIs" dxfId="67" priority="149" operator="between">
      <formula>8</formula>
      <formula>9.99</formula>
    </cfRule>
    <cfRule type="cellIs" dxfId="66" priority="150" operator="equal">
      <formula>10</formula>
    </cfRule>
  </conditionalFormatting>
  <conditionalFormatting sqref="J135">
    <cfRule type="cellIs" dxfId="65" priority="121" operator="between">
      <formula>0</formula>
      <formula>1.99</formula>
    </cfRule>
    <cfRule type="cellIs" dxfId="64" priority="122" operator="between">
      <formula>2</formula>
      <formula>3.99</formula>
    </cfRule>
    <cfRule type="cellIs" dxfId="63" priority="123" operator="between">
      <formula>4</formula>
      <formula>5.99</formula>
    </cfRule>
    <cfRule type="cellIs" dxfId="62" priority="124" operator="between">
      <formula>6</formula>
      <formula>7.99</formula>
    </cfRule>
    <cfRule type="cellIs" dxfId="61" priority="125" operator="between">
      <formula>8</formula>
      <formula>9.99</formula>
    </cfRule>
    <cfRule type="cellIs" dxfId="60" priority="126" operator="equal">
      <formula>10</formula>
    </cfRule>
  </conditionalFormatting>
  <conditionalFormatting sqref="J140:J148">
    <cfRule type="cellIs" dxfId="59" priority="109" operator="between">
      <formula>0</formula>
      <formula>1.99</formula>
    </cfRule>
    <cfRule type="cellIs" dxfId="58" priority="110" operator="between">
      <formula>2</formula>
      <formula>3.99</formula>
    </cfRule>
    <cfRule type="cellIs" dxfId="57" priority="111" operator="between">
      <formula>4</formula>
      <formula>5.99</formula>
    </cfRule>
    <cfRule type="cellIs" dxfId="56" priority="112" operator="between">
      <formula>6</formula>
      <formula>7.99</formula>
    </cfRule>
    <cfRule type="cellIs" dxfId="55" priority="113" operator="between">
      <formula>8</formula>
      <formula>9.99</formula>
    </cfRule>
    <cfRule type="cellIs" dxfId="54" priority="114" operator="equal">
      <formula>10</formula>
    </cfRule>
  </conditionalFormatting>
  <conditionalFormatting sqref="J153">
    <cfRule type="cellIs" dxfId="53" priority="91" operator="between">
      <formula>0</formula>
      <formula>1.99</formula>
    </cfRule>
    <cfRule type="cellIs" dxfId="52" priority="92" operator="between">
      <formula>2</formula>
      <formula>3.99</formula>
    </cfRule>
    <cfRule type="cellIs" dxfId="51" priority="93" operator="between">
      <formula>4</formula>
      <formula>5.99</formula>
    </cfRule>
    <cfRule type="cellIs" dxfId="50" priority="94" operator="between">
      <formula>6</formula>
      <formula>7.99</formula>
    </cfRule>
    <cfRule type="cellIs" dxfId="49" priority="95" operator="between">
      <formula>8</formula>
      <formula>9.99</formula>
    </cfRule>
    <cfRule type="cellIs" dxfId="48" priority="96" operator="equal">
      <formula>10</formula>
    </cfRule>
  </conditionalFormatting>
  <conditionalFormatting sqref="J158">
    <cfRule type="cellIs" dxfId="47" priority="73" operator="between">
      <formula>0</formula>
      <formula>1.99</formula>
    </cfRule>
    <cfRule type="cellIs" dxfId="46" priority="74" operator="between">
      <formula>2</formula>
      <formula>3.99</formula>
    </cfRule>
    <cfRule type="cellIs" dxfId="45" priority="75" operator="between">
      <formula>4</formula>
      <formula>5.99</formula>
    </cfRule>
    <cfRule type="cellIs" dxfId="44" priority="76" operator="between">
      <formula>6</formula>
      <formula>7.99</formula>
    </cfRule>
    <cfRule type="cellIs" dxfId="43" priority="77" operator="between">
      <formula>8</formula>
      <formula>9.99</formula>
    </cfRule>
    <cfRule type="cellIs" dxfId="42" priority="78" operator="equal">
      <formula>10</formula>
    </cfRule>
  </conditionalFormatting>
  <conditionalFormatting sqref="J163:J164">
    <cfRule type="cellIs" dxfId="41" priority="61" operator="between">
      <formula>0</formula>
      <formula>1.99</formula>
    </cfRule>
    <cfRule type="cellIs" dxfId="40" priority="62" operator="between">
      <formula>2</formula>
      <formula>3.99</formula>
    </cfRule>
    <cfRule type="cellIs" dxfId="39" priority="63" operator="between">
      <formula>4</formula>
      <formula>5.99</formula>
    </cfRule>
    <cfRule type="cellIs" dxfId="38" priority="64" operator="between">
      <formula>6</formula>
      <formula>7.99</formula>
    </cfRule>
    <cfRule type="cellIs" dxfId="37" priority="65" operator="between">
      <formula>8</formula>
      <formula>9.99</formula>
    </cfRule>
    <cfRule type="cellIs" dxfId="36" priority="66" operator="equal">
      <formula>10</formula>
    </cfRule>
  </conditionalFormatting>
  <conditionalFormatting sqref="J169:J170">
    <cfRule type="cellIs" dxfId="35" priority="49" operator="between">
      <formula>0</formula>
      <formula>1.99</formula>
    </cfRule>
    <cfRule type="cellIs" dxfId="34" priority="50" operator="between">
      <formula>2</formula>
      <formula>3.99</formula>
    </cfRule>
    <cfRule type="cellIs" dxfId="33" priority="51" operator="between">
      <formula>4</formula>
      <formula>5.99</formula>
    </cfRule>
    <cfRule type="cellIs" dxfId="32" priority="52" operator="between">
      <formula>6</formula>
      <formula>7.99</formula>
    </cfRule>
    <cfRule type="cellIs" dxfId="31" priority="53" operator="between">
      <formula>8</formula>
      <formula>9.99</formula>
    </cfRule>
    <cfRule type="cellIs" dxfId="30" priority="54" operator="equal">
      <formula>10</formula>
    </cfRule>
  </conditionalFormatting>
  <conditionalFormatting sqref="J175:J176">
    <cfRule type="cellIs" dxfId="29" priority="37" operator="between">
      <formula>0</formula>
      <formula>1.99</formula>
    </cfRule>
    <cfRule type="cellIs" dxfId="28" priority="38" operator="between">
      <formula>2</formula>
      <formula>3.99</formula>
    </cfRule>
    <cfRule type="cellIs" dxfId="27" priority="39" operator="between">
      <formula>4</formula>
      <formula>5.99</formula>
    </cfRule>
    <cfRule type="cellIs" dxfId="26" priority="40" operator="between">
      <formula>6</formula>
      <formula>7.99</formula>
    </cfRule>
    <cfRule type="cellIs" dxfId="25" priority="41" operator="between">
      <formula>8</formula>
      <formula>9.99</formula>
    </cfRule>
    <cfRule type="cellIs" dxfId="24" priority="42" operator="equal">
      <formula>10</formula>
    </cfRule>
  </conditionalFormatting>
  <conditionalFormatting sqref="J181">
    <cfRule type="cellIs" dxfId="23" priority="25" operator="between">
      <formula>0</formula>
      <formula>1.99</formula>
    </cfRule>
    <cfRule type="cellIs" dxfId="22" priority="26" operator="between">
      <formula>2</formula>
      <formula>3.99</formula>
    </cfRule>
    <cfRule type="cellIs" dxfId="21" priority="27" operator="between">
      <formula>4</formula>
      <formula>5.99</formula>
    </cfRule>
    <cfRule type="cellIs" dxfId="20" priority="28" operator="between">
      <formula>6</formula>
      <formula>7.99</formula>
    </cfRule>
    <cfRule type="cellIs" dxfId="19" priority="29" operator="between">
      <formula>8</formula>
      <formula>9.99</formula>
    </cfRule>
    <cfRule type="cellIs" dxfId="18" priority="30" operator="equal">
      <formula>10</formula>
    </cfRule>
  </conditionalFormatting>
  <conditionalFormatting sqref="J187">
    <cfRule type="cellIs" dxfId="17" priority="13" operator="between">
      <formula>0</formula>
      <formula>1.99</formula>
    </cfRule>
    <cfRule type="cellIs" dxfId="16" priority="14" operator="between">
      <formula>2</formula>
      <formula>3.99</formula>
    </cfRule>
    <cfRule type="cellIs" dxfId="15" priority="15" operator="between">
      <formula>4</formula>
      <formula>5.99</formula>
    </cfRule>
    <cfRule type="cellIs" dxfId="14" priority="16" operator="between">
      <formula>6</formula>
      <formula>7.99</formula>
    </cfRule>
    <cfRule type="cellIs" dxfId="13" priority="17" operator="between">
      <formula>8</formula>
      <formula>9.99</formula>
    </cfRule>
    <cfRule type="cellIs" dxfId="12" priority="18" operator="equal">
      <formula>10</formula>
    </cfRule>
  </conditionalFormatting>
  <conditionalFormatting sqref="J123">
    <cfRule type="cellIs" dxfId="11" priority="7" operator="between">
      <formula>0</formula>
      <formula>1.99</formula>
    </cfRule>
    <cfRule type="cellIs" dxfId="10" priority="8" operator="between">
      <formula>2</formula>
      <formula>3.99</formula>
    </cfRule>
    <cfRule type="cellIs" dxfId="9" priority="9" operator="between">
      <formula>4</formula>
      <formula>5.99</formula>
    </cfRule>
    <cfRule type="cellIs" dxfId="8" priority="10" operator="between">
      <formula>6</formula>
      <formula>7.99</formula>
    </cfRule>
    <cfRule type="cellIs" dxfId="7" priority="11" operator="between">
      <formula>8</formula>
      <formula>9.99</formula>
    </cfRule>
    <cfRule type="cellIs" dxfId="6" priority="12" operator="equal">
      <formula>10</formula>
    </cfRule>
  </conditionalFormatting>
  <conditionalFormatting sqref="J186">
    <cfRule type="cellIs" dxfId="5" priority="1" operator="between">
      <formula>0</formula>
      <formula>1.99</formula>
    </cfRule>
    <cfRule type="cellIs" dxfId="4" priority="2" operator="between">
      <formula>2</formula>
      <formula>3.99</formula>
    </cfRule>
    <cfRule type="cellIs" dxfId="3" priority="3" operator="between">
      <formula>4</formula>
      <formula>5.99</formula>
    </cfRule>
    <cfRule type="cellIs" dxfId="2" priority="4" operator="between">
      <formula>6</formula>
      <formula>7.99</formula>
    </cfRule>
    <cfRule type="cellIs" dxfId="1" priority="5" operator="between">
      <formula>8</formula>
      <formula>9.99</formula>
    </cfRule>
    <cfRule type="cellIs" dxfId="0" priority="6" operator="equal">
      <formula>10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workbookViewId="0">
      <selection activeCell="F8" sqref="F8"/>
    </sheetView>
  </sheetViews>
  <sheetFormatPr defaultRowHeight="15" x14ac:dyDescent="0.25"/>
  <cols>
    <col min="3" max="3" width="42.5703125" customWidth="1"/>
    <col min="4" max="4" width="18.140625" customWidth="1"/>
  </cols>
  <sheetData>
    <row r="1" spans="2:4" ht="15.75" thickBot="1" x14ac:dyDescent="0.3"/>
    <row r="2" spans="2:4" ht="32.25" thickBot="1" x14ac:dyDescent="0.3">
      <c r="B2" s="113" t="s">
        <v>1</v>
      </c>
      <c r="C2" s="416" t="s">
        <v>173</v>
      </c>
      <c r="D2" s="420" t="s">
        <v>174</v>
      </c>
    </row>
    <row r="3" spans="2:4" ht="15.75" x14ac:dyDescent="0.25">
      <c r="B3" s="4">
        <v>16</v>
      </c>
      <c r="C3" s="513" t="s">
        <v>105</v>
      </c>
      <c r="D3" s="417">
        <v>1</v>
      </c>
    </row>
    <row r="4" spans="2:4" ht="15.75" x14ac:dyDescent="0.25">
      <c r="B4" s="88">
        <v>2</v>
      </c>
      <c r="C4" s="407" t="s">
        <v>26</v>
      </c>
      <c r="D4" s="412">
        <v>9</v>
      </c>
    </row>
    <row r="5" spans="2:4" ht="15.75" x14ac:dyDescent="0.25">
      <c r="B5" s="88">
        <v>8</v>
      </c>
      <c r="C5" s="407" t="s">
        <v>165</v>
      </c>
      <c r="D5" s="412">
        <v>12</v>
      </c>
    </row>
    <row r="6" spans="2:4" ht="15.75" x14ac:dyDescent="0.25">
      <c r="B6" s="88">
        <v>7</v>
      </c>
      <c r="C6" s="407" t="s">
        <v>14</v>
      </c>
      <c r="D6" s="412">
        <v>5</v>
      </c>
    </row>
    <row r="7" spans="2:4" ht="15.75" x14ac:dyDescent="0.25">
      <c r="B7" s="88">
        <v>4</v>
      </c>
      <c r="C7" s="407" t="s">
        <v>163</v>
      </c>
      <c r="D7" s="412">
        <v>5</v>
      </c>
    </row>
    <row r="8" spans="2:4" ht="15.75" x14ac:dyDescent="0.25">
      <c r="B8" s="88">
        <v>14</v>
      </c>
      <c r="C8" s="407" t="s">
        <v>167</v>
      </c>
      <c r="D8" s="412">
        <v>17</v>
      </c>
    </row>
    <row r="9" spans="2:4" ht="15.75" x14ac:dyDescent="0.25">
      <c r="B9" s="88">
        <v>10</v>
      </c>
      <c r="C9" s="407" t="s">
        <v>72</v>
      </c>
      <c r="D9" s="412">
        <v>2</v>
      </c>
    </row>
    <row r="10" spans="2:4" ht="15.75" x14ac:dyDescent="0.25">
      <c r="B10" s="88">
        <v>9</v>
      </c>
      <c r="C10" s="407" t="s">
        <v>55</v>
      </c>
      <c r="D10" s="412">
        <v>2</v>
      </c>
    </row>
    <row r="11" spans="2:4" ht="15.75" x14ac:dyDescent="0.25">
      <c r="B11" s="88">
        <v>12</v>
      </c>
      <c r="C11" s="407" t="s">
        <v>166</v>
      </c>
      <c r="D11" s="412">
        <v>17</v>
      </c>
    </row>
    <row r="12" spans="2:4" ht="15.75" x14ac:dyDescent="0.25">
      <c r="B12" s="88">
        <v>22</v>
      </c>
      <c r="C12" s="407" t="s">
        <v>169</v>
      </c>
      <c r="D12" s="412">
        <v>4</v>
      </c>
    </row>
    <row r="13" spans="2:4" ht="15.75" x14ac:dyDescent="0.25">
      <c r="B13" s="88">
        <v>16</v>
      </c>
      <c r="C13" s="407" t="s">
        <v>125</v>
      </c>
      <c r="D13" s="412">
        <v>1</v>
      </c>
    </row>
    <row r="14" spans="2:4" ht="15.75" x14ac:dyDescent="0.25">
      <c r="B14" s="88">
        <v>15</v>
      </c>
      <c r="C14" s="407" t="s">
        <v>103</v>
      </c>
      <c r="D14" s="412">
        <v>1</v>
      </c>
    </row>
    <row r="15" spans="2:4" ht="15.75" x14ac:dyDescent="0.25">
      <c r="B15" s="88">
        <v>5</v>
      </c>
      <c r="C15" s="407" t="s">
        <v>164</v>
      </c>
      <c r="D15" s="412">
        <v>3</v>
      </c>
    </row>
    <row r="16" spans="2:4" ht="15.75" x14ac:dyDescent="0.25">
      <c r="B16" s="88">
        <v>19</v>
      </c>
      <c r="C16" s="407" t="s">
        <v>118</v>
      </c>
      <c r="D16" s="412">
        <v>1</v>
      </c>
    </row>
    <row r="17" spans="2:4" ht="15.75" x14ac:dyDescent="0.25">
      <c r="B17" s="88">
        <v>11</v>
      </c>
      <c r="C17" s="407" t="s">
        <v>53</v>
      </c>
      <c r="D17" s="412">
        <v>9</v>
      </c>
    </row>
    <row r="18" spans="2:4" ht="15.75" x14ac:dyDescent="0.25">
      <c r="B18" s="88">
        <v>18</v>
      </c>
      <c r="C18" s="407" t="s">
        <v>111</v>
      </c>
      <c r="D18" s="412">
        <v>1</v>
      </c>
    </row>
    <row r="19" spans="2:4" ht="15.75" x14ac:dyDescent="0.25">
      <c r="B19" s="88">
        <v>21</v>
      </c>
      <c r="C19" s="407" t="s">
        <v>138</v>
      </c>
      <c r="D19" s="412">
        <v>1</v>
      </c>
    </row>
    <row r="20" spans="2:4" ht="15.75" x14ac:dyDescent="0.25">
      <c r="B20" s="88">
        <v>20</v>
      </c>
      <c r="C20" s="407" t="s">
        <v>168</v>
      </c>
      <c r="D20" s="412">
        <v>2</v>
      </c>
    </row>
    <row r="21" spans="2:4" ht="15.75" x14ac:dyDescent="0.25">
      <c r="B21" s="88">
        <v>6</v>
      </c>
      <c r="C21" s="407" t="s">
        <v>82</v>
      </c>
      <c r="D21" s="412">
        <v>2</v>
      </c>
    </row>
    <row r="22" spans="2:4" ht="15.75" x14ac:dyDescent="0.25">
      <c r="B22" s="88">
        <v>1</v>
      </c>
      <c r="C22" s="407" t="s">
        <v>161</v>
      </c>
      <c r="D22" s="412">
        <v>2</v>
      </c>
    </row>
    <row r="23" spans="2:4" ht="15.75" x14ac:dyDescent="0.25">
      <c r="B23" s="88">
        <v>3</v>
      </c>
      <c r="C23" s="407" t="s">
        <v>162</v>
      </c>
      <c r="D23" s="412">
        <v>1</v>
      </c>
    </row>
    <row r="24" spans="2:4" ht="16.5" thickBot="1" x14ac:dyDescent="0.3">
      <c r="B24" s="314">
        <v>13</v>
      </c>
      <c r="C24" s="408" t="s">
        <v>84</v>
      </c>
      <c r="D24" s="413">
        <v>2</v>
      </c>
    </row>
  </sheetData>
  <autoFilter ref="B2:D2">
    <sortState ref="B3:D24">
      <sortCondition ref="C2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5" sqref="G5"/>
    </sheetView>
  </sheetViews>
  <sheetFormatPr defaultRowHeight="15" x14ac:dyDescent="0.25"/>
  <cols>
    <col min="1" max="1" width="4" customWidth="1"/>
    <col min="2" max="2" width="6.140625" customWidth="1"/>
    <col min="3" max="3" width="35" style="141" customWidth="1"/>
    <col min="4" max="4" width="28.28515625" style="141" customWidth="1"/>
    <col min="5" max="5" width="10.42578125" customWidth="1"/>
    <col min="6" max="6" width="10.7109375" customWidth="1"/>
    <col min="7" max="7" width="11.140625" customWidth="1"/>
    <col min="8" max="8" width="10.5703125" customWidth="1"/>
    <col min="9" max="10" width="10.7109375" customWidth="1"/>
    <col min="11" max="11" width="11.85546875" customWidth="1"/>
    <col min="12" max="12" width="10.42578125" customWidth="1"/>
    <col min="13" max="13" width="11" customWidth="1"/>
    <col min="14" max="14" width="11.28515625" customWidth="1"/>
    <col min="15" max="15" width="10.7109375" customWidth="1"/>
    <col min="16" max="16" width="11.140625" customWidth="1"/>
    <col min="17" max="17" width="3.42578125" customWidth="1"/>
    <col min="18" max="18" width="37.140625" customWidth="1"/>
  </cols>
  <sheetData>
    <row r="1" spans="2:18" ht="14.25" customHeight="1" thickBot="1" x14ac:dyDescent="0.3"/>
    <row r="2" spans="2:18" s="33" customFormat="1" ht="51" customHeight="1" thickBot="1" x14ac:dyDescent="0.3">
      <c r="B2" s="130" t="s">
        <v>175</v>
      </c>
      <c r="C2" s="645" t="s">
        <v>176</v>
      </c>
      <c r="D2" s="646"/>
      <c r="E2" s="640" t="s">
        <v>528</v>
      </c>
      <c r="F2" s="641"/>
      <c r="G2" s="642"/>
      <c r="H2" s="640" t="s">
        <v>529</v>
      </c>
      <c r="I2" s="641"/>
      <c r="J2" s="642"/>
      <c r="K2" s="640" t="s">
        <v>530</v>
      </c>
      <c r="L2" s="641"/>
      <c r="M2" s="642"/>
      <c r="N2" s="640" t="s">
        <v>531</v>
      </c>
      <c r="O2" s="641"/>
      <c r="P2" s="642"/>
    </row>
    <row r="3" spans="2:18" ht="25.5" customHeight="1" thickBot="1" x14ac:dyDescent="0.3">
      <c r="B3" s="543" t="s">
        <v>202</v>
      </c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4"/>
      <c r="O3" s="544"/>
      <c r="P3" s="643"/>
    </row>
    <row r="4" spans="2:18" ht="24" customHeight="1" thickBot="1" x14ac:dyDescent="0.3">
      <c r="B4" s="647"/>
      <c r="C4" s="648"/>
      <c r="D4" s="649"/>
      <c r="E4" s="125">
        <v>2021</v>
      </c>
      <c r="F4" s="369">
        <v>2022</v>
      </c>
      <c r="G4" s="370" t="s">
        <v>532</v>
      </c>
      <c r="H4" s="125">
        <v>2021</v>
      </c>
      <c r="I4" s="369">
        <v>2022</v>
      </c>
      <c r="J4" s="370" t="s">
        <v>532</v>
      </c>
      <c r="K4" s="125">
        <v>2021</v>
      </c>
      <c r="L4" s="369">
        <v>2022</v>
      </c>
      <c r="M4" s="371" t="s">
        <v>532</v>
      </c>
      <c r="N4" s="373">
        <v>2021</v>
      </c>
      <c r="O4" s="374">
        <v>2022</v>
      </c>
      <c r="P4" s="370" t="s">
        <v>532</v>
      </c>
    </row>
    <row r="5" spans="2:18" ht="30" customHeight="1" x14ac:dyDescent="0.25">
      <c r="B5" s="140">
        <v>1</v>
      </c>
      <c r="C5" s="650" t="s">
        <v>203</v>
      </c>
      <c r="D5" s="651"/>
      <c r="E5" s="375">
        <v>0.41</v>
      </c>
      <c r="F5" s="364">
        <v>0.41</v>
      </c>
      <c r="G5" s="376">
        <f>IF(ISERROR(F5-E5),0,(F5-E5))</f>
        <v>0</v>
      </c>
      <c r="H5" s="375">
        <v>0.16</v>
      </c>
      <c r="I5" s="364" t="s">
        <v>152</v>
      </c>
      <c r="J5" s="376" t="s">
        <v>152</v>
      </c>
      <c r="K5" s="377">
        <v>0.43</v>
      </c>
      <c r="L5" s="367">
        <v>0.59</v>
      </c>
      <c r="M5" s="376">
        <f>IF(ISERROR(L5-K5),0,(L5-K5))</f>
        <v>0.15999999999999998</v>
      </c>
      <c r="N5" s="142" t="s">
        <v>152</v>
      </c>
      <c r="O5" s="372" t="s">
        <v>152</v>
      </c>
      <c r="P5" s="143" t="s">
        <v>152</v>
      </c>
    </row>
    <row r="6" spans="2:18" ht="30" customHeight="1" x14ac:dyDescent="0.25">
      <c r="B6" s="18">
        <v>2</v>
      </c>
      <c r="C6" s="635" t="s">
        <v>204</v>
      </c>
      <c r="D6" s="636"/>
      <c r="E6" s="378">
        <v>0.92</v>
      </c>
      <c r="F6" s="363">
        <v>0.9</v>
      </c>
      <c r="G6" s="379">
        <f t="shared" ref="G6:G7" si="0">IF(ISERROR(F6-E6),0,(F6-E6))</f>
        <v>-2.0000000000000018E-2</v>
      </c>
      <c r="H6" s="378" t="s">
        <v>152</v>
      </c>
      <c r="I6" s="363" t="s">
        <v>152</v>
      </c>
      <c r="J6" s="379">
        <f t="shared" ref="J6:J18" si="1">IF(ISERROR(I6-H6),0,(I6-H6))</f>
        <v>0</v>
      </c>
      <c r="K6" s="380">
        <v>0.08</v>
      </c>
      <c r="L6" s="366">
        <v>0.1</v>
      </c>
      <c r="M6" s="379">
        <f t="shared" ref="M6:M19" si="2">IF(ISERROR(L6-K6),0,(L6-K6))</f>
        <v>2.0000000000000004E-2</v>
      </c>
      <c r="N6" s="133" t="s">
        <v>152</v>
      </c>
      <c r="O6" s="366" t="s">
        <v>152</v>
      </c>
      <c r="P6" s="134" t="s">
        <v>152</v>
      </c>
    </row>
    <row r="7" spans="2:18" ht="33" customHeight="1" x14ac:dyDescent="0.25">
      <c r="B7" s="18">
        <v>3</v>
      </c>
      <c r="C7" s="635" t="s">
        <v>205</v>
      </c>
      <c r="D7" s="636"/>
      <c r="E7" s="378">
        <v>0.21</v>
      </c>
      <c r="F7" s="363">
        <v>0.3</v>
      </c>
      <c r="G7" s="379">
        <f t="shared" si="0"/>
        <v>0.09</v>
      </c>
      <c r="H7" s="378" t="s">
        <v>152</v>
      </c>
      <c r="I7" s="363" t="s">
        <v>152</v>
      </c>
      <c r="J7" s="379">
        <f t="shared" si="1"/>
        <v>0</v>
      </c>
      <c r="K7" s="380">
        <v>0.76</v>
      </c>
      <c r="L7" s="366">
        <v>0.7</v>
      </c>
      <c r="M7" s="379">
        <f t="shared" si="2"/>
        <v>-6.0000000000000053E-2</v>
      </c>
      <c r="N7" s="133" t="s">
        <v>152</v>
      </c>
      <c r="O7" s="366" t="s">
        <v>152</v>
      </c>
      <c r="P7" s="134" t="s">
        <v>152</v>
      </c>
    </row>
    <row r="8" spans="2:18" ht="30" customHeight="1" x14ac:dyDescent="0.25">
      <c r="B8" s="18">
        <v>4</v>
      </c>
      <c r="C8" s="635" t="s">
        <v>206</v>
      </c>
      <c r="D8" s="636"/>
      <c r="E8" s="378">
        <v>0.48</v>
      </c>
      <c r="F8" s="363">
        <v>0.48</v>
      </c>
      <c r="G8" s="379">
        <f t="shared" ref="G8:G19" si="3">IF(ISERROR(F8-E8),0,(F8-E8))</f>
        <v>0</v>
      </c>
      <c r="H8" s="378">
        <v>0.13</v>
      </c>
      <c r="I8" s="363">
        <v>0.13</v>
      </c>
      <c r="J8" s="379">
        <f t="shared" si="1"/>
        <v>0</v>
      </c>
      <c r="K8" s="380">
        <v>0.39</v>
      </c>
      <c r="L8" s="366">
        <v>0.39</v>
      </c>
      <c r="M8" s="379">
        <f t="shared" si="2"/>
        <v>0</v>
      </c>
      <c r="N8" s="133" t="s">
        <v>152</v>
      </c>
      <c r="O8" s="366" t="s">
        <v>152</v>
      </c>
      <c r="P8" s="134" t="s">
        <v>152</v>
      </c>
    </row>
    <row r="9" spans="2:18" ht="66" customHeight="1" x14ac:dyDescent="0.25">
      <c r="B9" s="18">
        <v>5</v>
      </c>
      <c r="C9" s="635" t="s">
        <v>207</v>
      </c>
      <c r="D9" s="636"/>
      <c r="E9" s="378">
        <v>0.17</v>
      </c>
      <c r="F9" s="363">
        <v>0.22</v>
      </c>
      <c r="G9" s="379">
        <f t="shared" si="3"/>
        <v>4.9999999999999989E-2</v>
      </c>
      <c r="H9" s="378" t="s">
        <v>152</v>
      </c>
      <c r="I9" s="363" t="s">
        <v>152</v>
      </c>
      <c r="J9" s="379" t="s">
        <v>152</v>
      </c>
      <c r="K9" s="380">
        <v>0.83</v>
      </c>
      <c r="L9" s="366">
        <v>0.78</v>
      </c>
      <c r="M9" s="379">
        <f t="shared" si="2"/>
        <v>-4.9999999999999933E-2</v>
      </c>
      <c r="N9" s="133" t="s">
        <v>152</v>
      </c>
      <c r="O9" s="366" t="s">
        <v>152</v>
      </c>
      <c r="P9" s="134" t="s">
        <v>152</v>
      </c>
    </row>
    <row r="10" spans="2:18" ht="60" customHeight="1" x14ac:dyDescent="0.25">
      <c r="B10" s="18">
        <v>6</v>
      </c>
      <c r="C10" s="635" t="s">
        <v>208</v>
      </c>
      <c r="D10" s="636"/>
      <c r="E10" s="378">
        <v>0.17</v>
      </c>
      <c r="F10" s="363">
        <v>0.27</v>
      </c>
      <c r="G10" s="379">
        <f t="shared" si="3"/>
        <v>0.1</v>
      </c>
      <c r="H10" s="378">
        <v>0.28000000000000003</v>
      </c>
      <c r="I10" s="363">
        <v>0.16</v>
      </c>
      <c r="J10" s="379">
        <f t="shared" si="1"/>
        <v>-0.12000000000000002</v>
      </c>
      <c r="K10" s="380">
        <v>0.55000000000000004</v>
      </c>
      <c r="L10" s="366">
        <v>0.56999999999999995</v>
      </c>
      <c r="M10" s="379">
        <f t="shared" si="2"/>
        <v>1.9999999999999907E-2</v>
      </c>
      <c r="N10" s="133" t="s">
        <v>152</v>
      </c>
      <c r="O10" s="366" t="s">
        <v>152</v>
      </c>
      <c r="P10" s="134" t="s">
        <v>152</v>
      </c>
    </row>
    <row r="11" spans="2:18" ht="30" customHeight="1" x14ac:dyDescent="0.25">
      <c r="B11" s="18">
        <v>7</v>
      </c>
      <c r="C11" s="635" t="s">
        <v>209</v>
      </c>
      <c r="D11" s="636"/>
      <c r="E11" s="378">
        <v>0.09</v>
      </c>
      <c r="F11" s="363">
        <v>0.16</v>
      </c>
      <c r="G11" s="379">
        <f t="shared" si="3"/>
        <v>7.0000000000000007E-2</v>
      </c>
      <c r="H11" s="378">
        <v>0.31</v>
      </c>
      <c r="I11" s="363">
        <v>0.21</v>
      </c>
      <c r="J11" s="379">
        <f t="shared" si="1"/>
        <v>-0.1</v>
      </c>
      <c r="K11" s="380">
        <v>0.6</v>
      </c>
      <c r="L11" s="366">
        <v>0.63</v>
      </c>
      <c r="M11" s="379">
        <f t="shared" si="2"/>
        <v>3.0000000000000027E-2</v>
      </c>
      <c r="N11" s="133" t="s">
        <v>152</v>
      </c>
      <c r="O11" s="366" t="s">
        <v>152</v>
      </c>
      <c r="P11" s="134" t="s">
        <v>152</v>
      </c>
    </row>
    <row r="12" spans="2:18" ht="30" customHeight="1" x14ac:dyDescent="0.25">
      <c r="B12" s="18">
        <v>8</v>
      </c>
      <c r="C12" s="635" t="s">
        <v>210</v>
      </c>
      <c r="D12" s="636"/>
      <c r="E12" s="378">
        <v>0.09</v>
      </c>
      <c r="F12" s="363">
        <v>0.24</v>
      </c>
      <c r="G12" s="379" t="s">
        <v>533</v>
      </c>
      <c r="H12" s="639">
        <v>0.21</v>
      </c>
      <c r="I12" s="363">
        <v>7.0000000000000007E-2</v>
      </c>
      <c r="J12" s="379">
        <f t="shared" si="1"/>
        <v>-0.13999999999999999</v>
      </c>
      <c r="K12" s="644">
        <v>0.69</v>
      </c>
      <c r="L12" s="366">
        <v>0.69</v>
      </c>
      <c r="M12" s="379">
        <f t="shared" si="2"/>
        <v>0</v>
      </c>
      <c r="N12" s="133" t="s">
        <v>152</v>
      </c>
      <c r="O12" s="366" t="s">
        <v>152</v>
      </c>
      <c r="P12" s="134" t="s">
        <v>152</v>
      </c>
    </row>
    <row r="13" spans="2:18" ht="45" customHeight="1" x14ac:dyDescent="0.25">
      <c r="B13" s="18">
        <v>9</v>
      </c>
      <c r="C13" s="635" t="s">
        <v>211</v>
      </c>
      <c r="D13" s="636"/>
      <c r="E13" s="378" t="s">
        <v>152</v>
      </c>
      <c r="F13" s="363">
        <v>0.14000000000000001</v>
      </c>
      <c r="G13" s="379" t="s">
        <v>533</v>
      </c>
      <c r="H13" s="639"/>
      <c r="I13" s="363">
        <v>0.09</v>
      </c>
      <c r="J13" s="379">
        <f t="shared" si="1"/>
        <v>0.09</v>
      </c>
      <c r="K13" s="644"/>
      <c r="L13" s="366">
        <v>0.77</v>
      </c>
      <c r="M13" s="379">
        <f t="shared" si="2"/>
        <v>0.77</v>
      </c>
      <c r="N13" s="133" t="s">
        <v>152</v>
      </c>
      <c r="O13" s="366" t="s">
        <v>152</v>
      </c>
      <c r="P13" s="134" t="s">
        <v>152</v>
      </c>
    </row>
    <row r="14" spans="2:18" ht="23.25" customHeight="1" x14ac:dyDescent="0.25">
      <c r="B14" s="18">
        <v>10</v>
      </c>
      <c r="C14" s="635" t="s">
        <v>212</v>
      </c>
      <c r="D14" s="636"/>
      <c r="E14" s="378">
        <v>0.25</v>
      </c>
      <c r="F14" s="363">
        <v>0.15</v>
      </c>
      <c r="G14" s="379">
        <f t="shared" si="3"/>
        <v>-0.1</v>
      </c>
      <c r="H14" s="378" t="s">
        <v>152</v>
      </c>
      <c r="I14" s="363" t="s">
        <v>152</v>
      </c>
      <c r="J14" s="379" t="s">
        <v>152</v>
      </c>
      <c r="K14" s="380">
        <v>0.75</v>
      </c>
      <c r="L14" s="366">
        <v>0.85</v>
      </c>
      <c r="M14" s="379">
        <f t="shared" si="2"/>
        <v>9.9999999999999978E-2</v>
      </c>
      <c r="N14" s="133" t="s">
        <v>152</v>
      </c>
      <c r="O14" s="366" t="s">
        <v>152</v>
      </c>
      <c r="P14" s="134" t="s">
        <v>152</v>
      </c>
    </row>
    <row r="15" spans="2:18" ht="71.25" customHeight="1" x14ac:dyDescent="0.25">
      <c r="B15" s="18">
        <v>11</v>
      </c>
      <c r="C15" s="635" t="s">
        <v>213</v>
      </c>
      <c r="D15" s="636"/>
      <c r="E15" s="378">
        <v>7.0000000000000007E-2</v>
      </c>
      <c r="F15" s="363">
        <v>0.49</v>
      </c>
      <c r="G15" s="379" t="s">
        <v>533</v>
      </c>
      <c r="H15" s="378">
        <v>0.55000000000000004</v>
      </c>
      <c r="I15" s="363">
        <v>0.16</v>
      </c>
      <c r="J15" s="379" t="s">
        <v>152</v>
      </c>
      <c r="K15" s="380">
        <v>0.39</v>
      </c>
      <c r="L15" s="366">
        <v>0.35</v>
      </c>
      <c r="M15" s="379" t="s">
        <v>152</v>
      </c>
      <c r="N15" s="133" t="s">
        <v>152</v>
      </c>
      <c r="O15" s="366" t="s">
        <v>152</v>
      </c>
      <c r="P15" s="134" t="s">
        <v>152</v>
      </c>
      <c r="R15" s="521" t="s">
        <v>534</v>
      </c>
    </row>
    <row r="16" spans="2:18" ht="60.75" customHeight="1" x14ac:dyDescent="0.25">
      <c r="B16" s="18">
        <v>12</v>
      </c>
      <c r="C16" s="635" t="s">
        <v>214</v>
      </c>
      <c r="D16" s="636"/>
      <c r="E16" s="378">
        <v>0.27</v>
      </c>
      <c r="F16" s="363">
        <v>0.31</v>
      </c>
      <c r="G16" s="379">
        <f t="shared" si="3"/>
        <v>3.999999999999998E-2</v>
      </c>
      <c r="H16" s="378" t="s">
        <v>152</v>
      </c>
      <c r="I16" s="363" t="s">
        <v>152</v>
      </c>
      <c r="J16" s="379" t="s">
        <v>152</v>
      </c>
      <c r="K16" s="380">
        <v>0.73</v>
      </c>
      <c r="L16" s="366">
        <v>0.69</v>
      </c>
      <c r="M16" s="379">
        <f t="shared" si="2"/>
        <v>-4.0000000000000036E-2</v>
      </c>
      <c r="N16" s="133" t="s">
        <v>152</v>
      </c>
      <c r="O16" s="366" t="s">
        <v>152</v>
      </c>
      <c r="P16" s="134" t="s">
        <v>152</v>
      </c>
    </row>
    <row r="17" spans="2:16" ht="45" customHeight="1" x14ac:dyDescent="0.25">
      <c r="B17" s="18">
        <v>13</v>
      </c>
      <c r="C17" s="635" t="s">
        <v>215</v>
      </c>
      <c r="D17" s="636"/>
      <c r="E17" s="378">
        <v>7.0000000000000007E-2</v>
      </c>
      <c r="F17" s="363">
        <v>0.16</v>
      </c>
      <c r="G17" s="379" t="s">
        <v>533</v>
      </c>
      <c r="H17" s="378">
        <v>0.55000000000000004</v>
      </c>
      <c r="I17" s="363" t="s">
        <v>152</v>
      </c>
      <c r="J17" s="379" t="s">
        <v>152</v>
      </c>
      <c r="K17" s="380">
        <v>0.39</v>
      </c>
      <c r="L17" s="366">
        <v>0.84</v>
      </c>
      <c r="M17" s="379" t="s">
        <v>152</v>
      </c>
      <c r="N17" s="133" t="s">
        <v>152</v>
      </c>
      <c r="O17" s="366" t="s">
        <v>152</v>
      </c>
      <c r="P17" s="134" t="s">
        <v>152</v>
      </c>
    </row>
    <row r="18" spans="2:16" ht="60" customHeight="1" x14ac:dyDescent="0.25">
      <c r="B18" s="18">
        <v>14</v>
      </c>
      <c r="C18" s="635" t="s">
        <v>216</v>
      </c>
      <c r="D18" s="636"/>
      <c r="E18" s="378">
        <v>0.36</v>
      </c>
      <c r="F18" s="363">
        <v>0.24</v>
      </c>
      <c r="G18" s="379">
        <f t="shared" si="3"/>
        <v>-0.12</v>
      </c>
      <c r="H18" s="378">
        <v>0.05</v>
      </c>
      <c r="I18" s="363">
        <v>0.09</v>
      </c>
      <c r="J18" s="379">
        <f t="shared" si="1"/>
        <v>3.9999999999999994E-2</v>
      </c>
      <c r="K18" s="380">
        <v>0.59</v>
      </c>
      <c r="L18" s="366">
        <v>0.67</v>
      </c>
      <c r="M18" s="379">
        <f t="shared" si="2"/>
        <v>8.0000000000000071E-2</v>
      </c>
      <c r="N18" s="133" t="s">
        <v>152</v>
      </c>
      <c r="O18" s="366" t="s">
        <v>152</v>
      </c>
      <c r="P18" s="134" t="s">
        <v>152</v>
      </c>
    </row>
    <row r="19" spans="2:16" ht="49.5" customHeight="1" thickBot="1" x14ac:dyDescent="0.3">
      <c r="B19" s="131">
        <v>15</v>
      </c>
      <c r="C19" s="637" t="s">
        <v>217</v>
      </c>
      <c r="D19" s="638"/>
      <c r="E19" s="381">
        <v>0.28000000000000003</v>
      </c>
      <c r="F19" s="365">
        <v>0.27</v>
      </c>
      <c r="G19" s="382">
        <f t="shared" si="3"/>
        <v>-1.0000000000000009E-2</v>
      </c>
      <c r="H19" s="381" t="s">
        <v>152</v>
      </c>
      <c r="I19" s="365" t="s">
        <v>152</v>
      </c>
      <c r="J19" s="382" t="s">
        <v>152</v>
      </c>
      <c r="K19" s="383">
        <v>0.72</v>
      </c>
      <c r="L19" s="368">
        <v>0.73</v>
      </c>
      <c r="M19" s="382">
        <f t="shared" si="2"/>
        <v>1.0000000000000009E-2</v>
      </c>
      <c r="N19" s="136" t="s">
        <v>152</v>
      </c>
      <c r="O19" s="368" t="s">
        <v>152</v>
      </c>
      <c r="P19" s="137" t="s">
        <v>152</v>
      </c>
    </row>
    <row r="20" spans="2:16" ht="24" customHeight="1" thickBot="1" x14ac:dyDescent="0.3">
      <c r="B20" s="543" t="s">
        <v>221</v>
      </c>
      <c r="C20" s="545"/>
      <c r="D20" s="545"/>
      <c r="E20" s="545"/>
      <c r="F20" s="545"/>
      <c r="G20" s="545"/>
      <c r="H20" s="545"/>
      <c r="I20" s="545"/>
      <c r="J20" s="545"/>
      <c r="K20" s="545"/>
      <c r="L20" s="545"/>
      <c r="M20" s="545"/>
      <c r="N20" s="545"/>
      <c r="O20" s="545"/>
      <c r="P20" s="546"/>
    </row>
    <row r="21" spans="2:16" ht="24" customHeight="1" thickBot="1" x14ac:dyDescent="0.3">
      <c r="B21" s="34">
        <v>16</v>
      </c>
      <c r="C21" s="548" t="s">
        <v>222</v>
      </c>
      <c r="D21" s="548"/>
      <c r="E21" s="146" t="s">
        <v>152</v>
      </c>
      <c r="F21" s="388">
        <v>0.09</v>
      </c>
      <c r="G21" s="389" t="s">
        <v>152</v>
      </c>
      <c r="H21" s="146" t="s">
        <v>152</v>
      </c>
      <c r="I21" s="388" t="s">
        <v>152</v>
      </c>
      <c r="J21" s="389" t="s">
        <v>152</v>
      </c>
      <c r="K21" s="146" t="s">
        <v>152</v>
      </c>
      <c r="L21" s="391">
        <v>0.91</v>
      </c>
      <c r="M21" s="389" t="s">
        <v>152</v>
      </c>
      <c r="N21" s="146" t="s">
        <v>152</v>
      </c>
      <c r="O21" s="391">
        <v>0</v>
      </c>
      <c r="P21" s="147" t="s">
        <v>152</v>
      </c>
    </row>
    <row r="22" spans="2:16" ht="15.75" x14ac:dyDescent="0.25">
      <c r="B22" s="24">
        <v>17</v>
      </c>
      <c r="C22" s="558" t="s">
        <v>226</v>
      </c>
      <c r="D22" s="384" t="s">
        <v>227</v>
      </c>
      <c r="E22" s="396">
        <v>1</v>
      </c>
      <c r="F22" s="387">
        <v>1</v>
      </c>
      <c r="G22" s="390">
        <f t="shared" ref="G22:G40" si="4">IF(ISERROR(F22-E22),0,(F22-E22))</f>
        <v>0</v>
      </c>
      <c r="H22" s="396">
        <f>G22/75</f>
        <v>0</v>
      </c>
      <c r="I22" s="387">
        <v>0</v>
      </c>
      <c r="J22" s="390">
        <f t="shared" ref="J22:J29" si="5">IF(ISERROR(I22-H22),0,(I22-H22))</f>
        <v>0</v>
      </c>
      <c r="K22" s="397">
        <v>0</v>
      </c>
      <c r="L22" s="372">
        <v>0</v>
      </c>
      <c r="M22" s="390">
        <f t="shared" ref="M22:M29" si="6">IF(ISERROR(L22-K22),0,(L22-K22))</f>
        <v>0</v>
      </c>
      <c r="N22" s="396">
        <v>0.18</v>
      </c>
      <c r="O22" s="372">
        <v>0.22</v>
      </c>
      <c r="P22" s="143">
        <f t="shared" ref="P22:P29" si="7">IF(ISERROR(O22-N22),0,(O22-N22))</f>
        <v>4.0000000000000008E-2</v>
      </c>
    </row>
    <row r="23" spans="2:16" ht="31.5" x14ac:dyDescent="0.25">
      <c r="B23" s="7">
        <v>18</v>
      </c>
      <c r="C23" s="556"/>
      <c r="D23" s="385" t="s">
        <v>228</v>
      </c>
      <c r="E23" s="378">
        <v>0.95</v>
      </c>
      <c r="F23" s="363">
        <v>0.96153846153846156</v>
      </c>
      <c r="G23" s="379">
        <f t="shared" si="4"/>
        <v>1.1538461538461608E-2</v>
      </c>
      <c r="H23" s="378">
        <v>0.05</v>
      </c>
      <c r="I23" s="363">
        <v>1.282051282051282E-2</v>
      </c>
      <c r="J23" s="379">
        <f t="shared" si="5"/>
        <v>-3.7179487179487186E-2</v>
      </c>
      <c r="K23" s="380">
        <v>0</v>
      </c>
      <c r="L23" s="366">
        <v>2.564102564102564E-2</v>
      </c>
      <c r="M23" s="379">
        <f t="shared" si="6"/>
        <v>2.564102564102564E-2</v>
      </c>
      <c r="N23" s="378">
        <v>0.18</v>
      </c>
      <c r="O23" s="366">
        <v>0.22</v>
      </c>
      <c r="P23" s="134">
        <f t="shared" si="7"/>
        <v>4.0000000000000008E-2</v>
      </c>
    </row>
    <row r="24" spans="2:16" ht="31.5" x14ac:dyDescent="0.25">
      <c r="B24" s="25">
        <v>19</v>
      </c>
      <c r="C24" s="556"/>
      <c r="D24" s="385" t="s">
        <v>229</v>
      </c>
      <c r="E24" s="378">
        <v>0.69</v>
      </c>
      <c r="F24" s="363">
        <v>0.66666666666666663</v>
      </c>
      <c r="G24" s="379">
        <f t="shared" si="4"/>
        <v>-2.3333333333333317E-2</v>
      </c>
      <c r="H24" s="378">
        <v>0.1</v>
      </c>
      <c r="I24" s="363">
        <v>0.1</v>
      </c>
      <c r="J24" s="379">
        <f t="shared" si="5"/>
        <v>0</v>
      </c>
      <c r="K24" s="380">
        <v>0.21</v>
      </c>
      <c r="L24" s="366">
        <v>0.23076923076923078</v>
      </c>
      <c r="M24" s="379">
        <f t="shared" si="6"/>
        <v>2.076923076923079E-2</v>
      </c>
      <c r="N24" s="378">
        <v>0.18</v>
      </c>
      <c r="O24" s="366">
        <v>0.22</v>
      </c>
      <c r="P24" s="134">
        <f t="shared" si="7"/>
        <v>4.0000000000000008E-2</v>
      </c>
    </row>
    <row r="25" spans="2:16" ht="32.25" thickBot="1" x14ac:dyDescent="0.3">
      <c r="B25" s="36">
        <v>20</v>
      </c>
      <c r="C25" s="557"/>
      <c r="D25" s="386" t="s">
        <v>230</v>
      </c>
      <c r="E25" s="398">
        <v>0.56999999999999995</v>
      </c>
      <c r="F25" s="393">
        <v>0.48717948717948717</v>
      </c>
      <c r="G25" s="394">
        <f t="shared" si="4"/>
        <v>-8.2820512820512782E-2</v>
      </c>
      <c r="H25" s="398">
        <v>0.1</v>
      </c>
      <c r="I25" s="393">
        <v>0.19230769230769232</v>
      </c>
      <c r="J25" s="394">
        <f t="shared" si="5"/>
        <v>9.2307692307692313E-2</v>
      </c>
      <c r="K25" s="399">
        <v>0.33</v>
      </c>
      <c r="L25" s="395">
        <v>0.32051282051282054</v>
      </c>
      <c r="M25" s="394">
        <f t="shared" si="6"/>
        <v>-9.4871794871794757E-3</v>
      </c>
      <c r="N25" s="398">
        <v>0.18</v>
      </c>
      <c r="O25" s="395">
        <v>0.22</v>
      </c>
      <c r="P25" s="148">
        <f t="shared" si="7"/>
        <v>4.0000000000000008E-2</v>
      </c>
    </row>
    <row r="26" spans="2:16" ht="15.75" x14ac:dyDescent="0.25">
      <c r="B26" s="24">
        <v>21</v>
      </c>
      <c r="C26" s="558" t="s">
        <v>231</v>
      </c>
      <c r="D26" s="384" t="s">
        <v>227</v>
      </c>
      <c r="E26" s="375">
        <v>1</v>
      </c>
      <c r="F26" s="364">
        <v>1</v>
      </c>
      <c r="G26" s="376">
        <f t="shared" si="4"/>
        <v>0</v>
      </c>
      <c r="H26" s="375">
        <v>0</v>
      </c>
      <c r="I26" s="364">
        <v>0</v>
      </c>
      <c r="J26" s="376">
        <f t="shared" si="5"/>
        <v>0</v>
      </c>
      <c r="K26" s="377">
        <v>0</v>
      </c>
      <c r="L26" s="367">
        <v>0</v>
      </c>
      <c r="M26" s="376">
        <f t="shared" si="6"/>
        <v>0</v>
      </c>
      <c r="N26" s="377">
        <v>0.49</v>
      </c>
      <c r="O26" s="367">
        <v>0.55000000000000004</v>
      </c>
      <c r="P26" s="132">
        <f t="shared" si="7"/>
        <v>6.0000000000000053E-2</v>
      </c>
    </row>
    <row r="27" spans="2:16" ht="31.5" x14ac:dyDescent="0.25">
      <c r="B27" s="7">
        <v>22</v>
      </c>
      <c r="C27" s="556"/>
      <c r="D27" s="385" t="s">
        <v>228</v>
      </c>
      <c r="E27" s="378">
        <v>0.97</v>
      </c>
      <c r="F27" s="363">
        <v>0.97777777777777775</v>
      </c>
      <c r="G27" s="379">
        <f t="shared" si="4"/>
        <v>7.7777777777777724E-3</v>
      </c>
      <c r="H27" s="378">
        <v>0</v>
      </c>
      <c r="I27" s="363">
        <v>0</v>
      </c>
      <c r="J27" s="379">
        <f t="shared" si="5"/>
        <v>0</v>
      </c>
      <c r="K27" s="380">
        <v>0.03</v>
      </c>
      <c r="L27" s="366">
        <v>2.2222222222222223E-2</v>
      </c>
      <c r="M27" s="379">
        <f t="shared" si="6"/>
        <v>-7.7777777777777758E-3</v>
      </c>
      <c r="N27" s="380">
        <v>0.49</v>
      </c>
      <c r="O27" s="366">
        <v>0.55000000000000004</v>
      </c>
      <c r="P27" s="134">
        <f t="shared" si="7"/>
        <v>6.0000000000000053E-2</v>
      </c>
    </row>
    <row r="28" spans="2:16" ht="31.5" x14ac:dyDescent="0.25">
      <c r="B28" s="25">
        <v>23</v>
      </c>
      <c r="C28" s="556"/>
      <c r="D28" s="385" t="s">
        <v>229</v>
      </c>
      <c r="E28" s="378">
        <v>0.53</v>
      </c>
      <c r="F28" s="363">
        <v>0.51111111111111107</v>
      </c>
      <c r="G28" s="379">
        <f t="shared" si="4"/>
        <v>-1.8888888888888955E-2</v>
      </c>
      <c r="H28" s="378">
        <v>0.05</v>
      </c>
      <c r="I28" s="363">
        <v>6.6666666666666666E-2</v>
      </c>
      <c r="J28" s="379">
        <f t="shared" si="5"/>
        <v>1.6666666666666663E-2</v>
      </c>
      <c r="K28" s="380">
        <v>0.42</v>
      </c>
      <c r="L28" s="366">
        <v>0.42</v>
      </c>
      <c r="M28" s="379">
        <f t="shared" si="6"/>
        <v>0</v>
      </c>
      <c r="N28" s="380">
        <v>0.49</v>
      </c>
      <c r="O28" s="366">
        <v>0.55000000000000004</v>
      </c>
      <c r="P28" s="134">
        <f t="shared" si="7"/>
        <v>6.0000000000000053E-2</v>
      </c>
    </row>
    <row r="29" spans="2:16" ht="32.25" thickBot="1" x14ac:dyDescent="0.3">
      <c r="B29" s="16">
        <v>24</v>
      </c>
      <c r="C29" s="621"/>
      <c r="D29" s="392" t="s">
        <v>230</v>
      </c>
      <c r="E29" s="381">
        <v>0.39</v>
      </c>
      <c r="F29" s="365">
        <v>0.53333333333333333</v>
      </c>
      <c r="G29" s="382">
        <f t="shared" si="4"/>
        <v>0.14333333333333331</v>
      </c>
      <c r="H29" s="381">
        <v>0.05</v>
      </c>
      <c r="I29" s="365">
        <v>6.6666666666666666E-2</v>
      </c>
      <c r="J29" s="382">
        <f t="shared" si="5"/>
        <v>1.6666666666666663E-2</v>
      </c>
      <c r="K29" s="383">
        <v>0.55000000000000004</v>
      </c>
      <c r="L29" s="368">
        <v>0.4</v>
      </c>
      <c r="M29" s="382">
        <f t="shared" si="6"/>
        <v>-0.15000000000000002</v>
      </c>
      <c r="N29" s="383">
        <v>0.49</v>
      </c>
      <c r="O29" s="368">
        <v>0.55000000000000004</v>
      </c>
      <c r="P29" s="137">
        <f t="shared" si="7"/>
        <v>6.0000000000000053E-2</v>
      </c>
    </row>
    <row r="30" spans="2:16" ht="24" customHeight="1" thickBot="1" x14ac:dyDescent="0.3">
      <c r="B30" s="561" t="s">
        <v>232</v>
      </c>
      <c r="C30" s="562"/>
      <c r="D30" s="56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3"/>
    </row>
    <row r="31" spans="2:16" ht="30" customHeight="1" x14ac:dyDescent="0.25">
      <c r="B31" s="149">
        <v>25</v>
      </c>
      <c r="C31" s="622" t="s">
        <v>233</v>
      </c>
      <c r="D31" s="623"/>
      <c r="E31" s="375">
        <v>1</v>
      </c>
      <c r="F31" s="364">
        <v>0.98</v>
      </c>
      <c r="G31" s="376">
        <f t="shared" si="4"/>
        <v>-2.0000000000000018E-2</v>
      </c>
      <c r="H31" s="375">
        <v>0</v>
      </c>
      <c r="I31" s="364" t="s">
        <v>152</v>
      </c>
      <c r="J31" s="376" t="s">
        <v>152</v>
      </c>
      <c r="K31" s="377">
        <v>0</v>
      </c>
      <c r="L31" s="367">
        <v>0.02</v>
      </c>
      <c r="M31" s="376">
        <f t="shared" ref="M31:M35" si="8">IF(ISERROR(L31-K31),0,(L31-K31))</f>
        <v>0.02</v>
      </c>
      <c r="N31" s="377">
        <v>0</v>
      </c>
      <c r="O31" s="367">
        <v>0</v>
      </c>
      <c r="P31" s="132">
        <f t="shared" ref="P31:P35" si="9">IF(ISERROR(O31-N31),0,(O31-N31))</f>
        <v>0</v>
      </c>
    </row>
    <row r="32" spans="2:16" ht="30" customHeight="1" x14ac:dyDescent="0.25">
      <c r="B32" s="150">
        <v>26</v>
      </c>
      <c r="C32" s="624" t="s">
        <v>234</v>
      </c>
      <c r="D32" s="625"/>
      <c r="E32" s="378">
        <v>1</v>
      </c>
      <c r="F32" s="363">
        <v>0.98</v>
      </c>
      <c r="G32" s="379">
        <f t="shared" si="4"/>
        <v>-2.0000000000000018E-2</v>
      </c>
      <c r="H32" s="378">
        <v>0</v>
      </c>
      <c r="I32" s="363" t="s">
        <v>152</v>
      </c>
      <c r="J32" s="379" t="s">
        <v>152</v>
      </c>
      <c r="K32" s="380">
        <v>0</v>
      </c>
      <c r="L32" s="366">
        <v>0.02</v>
      </c>
      <c r="M32" s="379">
        <f t="shared" si="8"/>
        <v>0.02</v>
      </c>
      <c r="N32" s="380">
        <v>0</v>
      </c>
      <c r="O32" s="366">
        <v>0</v>
      </c>
      <c r="P32" s="134">
        <f t="shared" si="9"/>
        <v>0</v>
      </c>
    </row>
    <row r="33" spans="2:16" ht="30" customHeight="1" x14ac:dyDescent="0.25">
      <c r="B33" s="150">
        <v>27</v>
      </c>
      <c r="C33" s="626" t="s">
        <v>235</v>
      </c>
      <c r="D33" s="627"/>
      <c r="E33" s="378">
        <v>1</v>
      </c>
      <c r="F33" s="363">
        <v>0.98</v>
      </c>
      <c r="G33" s="379">
        <f t="shared" si="4"/>
        <v>-2.0000000000000018E-2</v>
      </c>
      <c r="H33" s="378">
        <v>0</v>
      </c>
      <c r="I33" s="363" t="s">
        <v>152</v>
      </c>
      <c r="J33" s="379" t="s">
        <v>152</v>
      </c>
      <c r="K33" s="380">
        <v>0</v>
      </c>
      <c r="L33" s="366">
        <v>0.02</v>
      </c>
      <c r="M33" s="379">
        <f t="shared" si="8"/>
        <v>0.02</v>
      </c>
      <c r="N33" s="380">
        <v>0</v>
      </c>
      <c r="O33" s="366">
        <v>0</v>
      </c>
      <c r="P33" s="134">
        <f t="shared" si="9"/>
        <v>0</v>
      </c>
    </row>
    <row r="34" spans="2:16" ht="30" customHeight="1" x14ac:dyDescent="0.25">
      <c r="B34" s="150">
        <v>28</v>
      </c>
      <c r="C34" s="626" t="s">
        <v>236</v>
      </c>
      <c r="D34" s="627"/>
      <c r="E34" s="378">
        <v>1</v>
      </c>
      <c r="F34" s="363">
        <v>0.98</v>
      </c>
      <c r="G34" s="379">
        <f t="shared" si="4"/>
        <v>-2.0000000000000018E-2</v>
      </c>
      <c r="H34" s="378">
        <v>0</v>
      </c>
      <c r="I34" s="363" t="s">
        <v>152</v>
      </c>
      <c r="J34" s="379" t="s">
        <v>152</v>
      </c>
      <c r="K34" s="380">
        <v>0</v>
      </c>
      <c r="L34" s="366">
        <v>0.02</v>
      </c>
      <c r="M34" s="379">
        <f t="shared" si="8"/>
        <v>0.02</v>
      </c>
      <c r="N34" s="380">
        <v>0</v>
      </c>
      <c r="O34" s="366">
        <v>0</v>
      </c>
      <c r="P34" s="134">
        <f t="shared" si="9"/>
        <v>0</v>
      </c>
    </row>
    <row r="35" spans="2:16" ht="42.75" customHeight="1" thickBot="1" x14ac:dyDescent="0.3">
      <c r="B35" s="151">
        <v>29</v>
      </c>
      <c r="C35" s="628" t="s">
        <v>237</v>
      </c>
      <c r="D35" s="629"/>
      <c r="E35" s="381">
        <v>0.66</v>
      </c>
      <c r="F35" s="365">
        <v>0.54</v>
      </c>
      <c r="G35" s="382">
        <f t="shared" si="4"/>
        <v>-0.12</v>
      </c>
      <c r="H35" s="381">
        <v>0.04</v>
      </c>
      <c r="I35" s="365">
        <v>0.19</v>
      </c>
      <c r="J35" s="382">
        <f t="shared" ref="J35" si="10">IF(ISERROR(I35-H35),0,(I35-H35))</f>
        <v>0.15</v>
      </c>
      <c r="K35" s="383">
        <v>0.3</v>
      </c>
      <c r="L35" s="368">
        <v>0.04</v>
      </c>
      <c r="M35" s="382">
        <f t="shared" si="8"/>
        <v>-0.26</v>
      </c>
      <c r="N35" s="383">
        <v>7.0000000000000007E-2</v>
      </c>
      <c r="O35" s="368">
        <v>0.23</v>
      </c>
      <c r="P35" s="137">
        <f t="shared" si="9"/>
        <v>0.16</v>
      </c>
    </row>
    <row r="36" spans="2:16" ht="24" customHeight="1" thickBot="1" x14ac:dyDescent="0.3">
      <c r="B36" s="561" t="s">
        <v>153</v>
      </c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634"/>
    </row>
    <row r="37" spans="2:16" ht="37.5" customHeight="1" x14ac:dyDescent="0.25">
      <c r="B37" s="149">
        <v>30</v>
      </c>
      <c r="C37" s="630" t="s">
        <v>520</v>
      </c>
      <c r="D37" s="631"/>
      <c r="E37" s="518">
        <v>0.44</v>
      </c>
      <c r="F37" s="390">
        <v>0.38</v>
      </c>
      <c r="G37" s="387">
        <f t="shared" si="4"/>
        <v>-0.06</v>
      </c>
      <c r="H37" s="145" t="s">
        <v>152</v>
      </c>
      <c r="I37" s="387" t="s">
        <v>152</v>
      </c>
      <c r="J37" s="390" t="s">
        <v>152</v>
      </c>
      <c r="K37" s="519">
        <v>0.56000000000000005</v>
      </c>
      <c r="L37" s="520">
        <v>0.62</v>
      </c>
      <c r="M37" s="387">
        <f t="shared" ref="M37:M40" si="11">IF(ISERROR(L37-K37),0,(L37-K37))</f>
        <v>5.9999999999999942E-2</v>
      </c>
      <c r="N37" s="145" t="s">
        <v>152</v>
      </c>
      <c r="O37" s="372" t="s">
        <v>152</v>
      </c>
      <c r="P37" s="144" t="s">
        <v>152</v>
      </c>
    </row>
    <row r="38" spans="2:16" ht="35.25" customHeight="1" x14ac:dyDescent="0.25">
      <c r="B38" s="150">
        <v>31</v>
      </c>
      <c r="C38" s="624" t="s">
        <v>521</v>
      </c>
      <c r="D38" s="625"/>
      <c r="E38" s="502">
        <v>0.64</v>
      </c>
      <c r="F38" s="379">
        <v>0.64</v>
      </c>
      <c r="G38" s="363">
        <f t="shared" si="4"/>
        <v>0</v>
      </c>
      <c r="H38" s="8" t="s">
        <v>152</v>
      </c>
      <c r="I38" s="363" t="s">
        <v>152</v>
      </c>
      <c r="J38" s="379" t="s">
        <v>152</v>
      </c>
      <c r="K38" s="506">
        <v>0.36</v>
      </c>
      <c r="L38" s="504">
        <v>0.36</v>
      </c>
      <c r="M38" s="363">
        <f t="shared" si="11"/>
        <v>0</v>
      </c>
      <c r="N38" s="8" t="s">
        <v>152</v>
      </c>
      <c r="O38" s="366" t="s">
        <v>152</v>
      </c>
      <c r="P38" s="135" t="s">
        <v>152</v>
      </c>
    </row>
    <row r="39" spans="2:16" ht="35.25" customHeight="1" x14ac:dyDescent="0.25">
      <c r="B39" s="150">
        <v>32</v>
      </c>
      <c r="C39" s="624" t="s">
        <v>522</v>
      </c>
      <c r="D39" s="625"/>
      <c r="E39" s="502">
        <v>0.57333333333333336</v>
      </c>
      <c r="F39" s="379">
        <v>0.69</v>
      </c>
      <c r="G39" s="363">
        <f t="shared" si="4"/>
        <v>0.11666666666666659</v>
      </c>
      <c r="H39" s="8" t="s">
        <v>152</v>
      </c>
      <c r="I39" s="363" t="s">
        <v>152</v>
      </c>
      <c r="J39" s="379" t="s">
        <v>152</v>
      </c>
      <c r="K39" s="506">
        <v>0.42666666666666669</v>
      </c>
      <c r="L39" s="504">
        <v>0.31</v>
      </c>
      <c r="M39" s="363">
        <f t="shared" si="11"/>
        <v>-0.1166666666666667</v>
      </c>
      <c r="N39" s="8" t="s">
        <v>152</v>
      </c>
      <c r="O39" s="366" t="s">
        <v>152</v>
      </c>
      <c r="P39" s="135" t="s">
        <v>152</v>
      </c>
    </row>
    <row r="40" spans="2:16" ht="30.75" customHeight="1" thickBot="1" x14ac:dyDescent="0.3">
      <c r="B40" s="400">
        <v>33</v>
      </c>
      <c r="C40" s="619" t="s">
        <v>523</v>
      </c>
      <c r="D40" s="620"/>
      <c r="E40" s="503">
        <v>0.33333333333333298</v>
      </c>
      <c r="F40" s="382">
        <v>0.34</v>
      </c>
      <c r="G40" s="365">
        <f t="shared" si="4"/>
        <v>6.6666666666670427E-3</v>
      </c>
      <c r="H40" s="139" t="s">
        <v>152</v>
      </c>
      <c r="I40" s="365" t="s">
        <v>152</v>
      </c>
      <c r="J40" s="382" t="s">
        <v>152</v>
      </c>
      <c r="K40" s="507">
        <v>0.66666666666666663</v>
      </c>
      <c r="L40" s="505">
        <v>0.66</v>
      </c>
      <c r="M40" s="365">
        <f t="shared" si="11"/>
        <v>-6.6666666666665986E-3</v>
      </c>
      <c r="N40" s="139" t="s">
        <v>152</v>
      </c>
      <c r="O40" s="368" t="s">
        <v>152</v>
      </c>
      <c r="P40" s="138" t="s">
        <v>152</v>
      </c>
    </row>
  </sheetData>
  <mergeCells count="39">
    <mergeCell ref="H2:J2"/>
    <mergeCell ref="K2:M2"/>
    <mergeCell ref="N2:P2"/>
    <mergeCell ref="B3:P3"/>
    <mergeCell ref="K12:K13"/>
    <mergeCell ref="C9:D9"/>
    <mergeCell ref="C2:D2"/>
    <mergeCell ref="B4:D4"/>
    <mergeCell ref="C5:D5"/>
    <mergeCell ref="C6:D6"/>
    <mergeCell ref="C7:D7"/>
    <mergeCell ref="C8:D8"/>
    <mergeCell ref="E2:G2"/>
    <mergeCell ref="C21:D21"/>
    <mergeCell ref="C10:D10"/>
    <mergeCell ref="C11:D11"/>
    <mergeCell ref="C12:D12"/>
    <mergeCell ref="C13:D13"/>
    <mergeCell ref="C14:D14"/>
    <mergeCell ref="C15:D15"/>
    <mergeCell ref="B20:P20"/>
    <mergeCell ref="C16:D16"/>
    <mergeCell ref="C17:D17"/>
    <mergeCell ref="C18:D18"/>
    <mergeCell ref="C19:D19"/>
    <mergeCell ref="H12:H13"/>
    <mergeCell ref="C40:D40"/>
    <mergeCell ref="C22:C25"/>
    <mergeCell ref="C26:C29"/>
    <mergeCell ref="C31:D31"/>
    <mergeCell ref="C32:D32"/>
    <mergeCell ref="C33:D33"/>
    <mergeCell ref="C34:D34"/>
    <mergeCell ref="C35:D35"/>
    <mergeCell ref="C37:D37"/>
    <mergeCell ref="C38:D38"/>
    <mergeCell ref="C39:D39"/>
    <mergeCell ref="B30:P30"/>
    <mergeCell ref="B36:P36"/>
  </mergeCells>
  <conditionalFormatting sqref="G5:G19">
    <cfRule type="expression" priority="69">
      <formula>IF(ISERROR($F$5-$E$5),0,($F$5-$E$5))</formula>
    </cfRule>
  </conditionalFormatting>
  <conditionalFormatting sqref="G5:G19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:J19">
    <cfRule type="expression" priority="66">
      <formula>IF(ISERROR($F$5-$E$5),0,($F$5-$E$5))</formula>
    </cfRule>
  </conditionalFormatting>
  <conditionalFormatting sqref="J5:J19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M5:M19">
    <cfRule type="expression" priority="64">
      <formula>IF(ISERROR($F$5-$E$5),0,($F$5-$E$5))</formula>
    </cfRule>
  </conditionalFormatting>
  <conditionalFormatting sqref="M5:M19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P5">
    <cfRule type="expression" priority="62">
      <formula>IF(ISERROR($F$5-$E$5),0,($F$5-$E$5))</formula>
    </cfRule>
  </conditionalFormatting>
  <conditionalFormatting sqref="P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P6">
    <cfRule type="expression" priority="60">
      <formula>IF(ISERROR($F$5-$E$5),0,($F$5-$E$5))</formula>
    </cfRule>
  </conditionalFormatting>
  <conditionalFormatting sqref="P6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P7">
    <cfRule type="expression" priority="58">
      <formula>IF(ISERROR($F$5-$E$5),0,($F$5-$E$5))</formula>
    </cfRule>
  </conditionalFormatting>
  <conditionalFormatting sqref="P7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P8">
    <cfRule type="expression" priority="56">
      <formula>IF(ISERROR($F$5-$E$5),0,($F$5-$E$5))</formula>
    </cfRule>
  </conditionalFormatting>
  <conditionalFormatting sqref="P8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P9">
    <cfRule type="expression" priority="54">
      <formula>IF(ISERROR($F$5-$E$5),0,($F$5-$E$5))</formula>
    </cfRule>
  </conditionalFormatting>
  <conditionalFormatting sqref="P9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P10">
    <cfRule type="expression" priority="52">
      <formula>IF(ISERROR($F$5-$E$5),0,($F$5-$E$5))</formula>
    </cfRule>
  </conditionalFormatting>
  <conditionalFormatting sqref="P10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P11">
    <cfRule type="expression" priority="50">
      <formula>IF(ISERROR($F$5-$E$5),0,($F$5-$E$5))</formula>
    </cfRule>
  </conditionalFormatting>
  <conditionalFormatting sqref="P11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P12">
    <cfRule type="expression" priority="48">
      <formula>IF(ISERROR($F$5-$E$5),0,($F$5-$E$5))</formula>
    </cfRule>
  </conditionalFormatting>
  <conditionalFormatting sqref="P12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P13">
    <cfRule type="expression" priority="46">
      <formula>IF(ISERROR($F$5-$E$5),0,($F$5-$E$5))</formula>
    </cfRule>
  </conditionalFormatting>
  <conditionalFormatting sqref="P13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P14">
    <cfRule type="expression" priority="44">
      <formula>IF(ISERROR($F$5-$E$5),0,($F$5-$E$5))</formula>
    </cfRule>
  </conditionalFormatting>
  <conditionalFormatting sqref="P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P15">
    <cfRule type="expression" priority="42">
      <formula>IF(ISERROR($F$5-$E$5),0,($F$5-$E$5))</formula>
    </cfRule>
  </conditionalFormatting>
  <conditionalFormatting sqref="P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P16">
    <cfRule type="expression" priority="40">
      <formula>IF(ISERROR($F$5-$E$5),0,($F$5-$E$5))</formula>
    </cfRule>
  </conditionalFormatting>
  <conditionalFormatting sqref="P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P17">
    <cfRule type="expression" priority="38">
      <formula>IF(ISERROR($F$5-$E$5),0,($F$5-$E$5))</formula>
    </cfRule>
  </conditionalFormatting>
  <conditionalFormatting sqref="P17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P18">
    <cfRule type="expression" priority="36">
      <formula>IF(ISERROR($F$5-$E$5),0,($F$5-$E$5))</formula>
    </cfRule>
  </conditionalFormatting>
  <conditionalFormatting sqref="P18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P19">
    <cfRule type="expression" priority="34">
      <formula>IF(ISERROR($F$5-$E$5),0,($F$5-$E$5))</formula>
    </cfRule>
  </conditionalFormatting>
  <conditionalFormatting sqref="P19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G22:G29">
    <cfRule type="expression" priority="32">
      <formula>IF(ISERROR($F$5-$E$5),0,($F$5-$E$5))</formula>
    </cfRule>
  </conditionalFormatting>
  <conditionalFormatting sqref="G22:G29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22:J23 J25">
    <cfRule type="expression" priority="30">
      <formula>IF(ISERROR($F$5-$E$5),0,($F$5-$E$5))</formula>
    </cfRule>
  </conditionalFormatting>
  <conditionalFormatting sqref="J22:J23 J25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24">
    <cfRule type="expression" priority="28">
      <formula>IF(ISERROR($F$5-$E$5),0,($F$5-$E$5))</formula>
    </cfRule>
  </conditionalFormatting>
  <conditionalFormatting sqref="J24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M22:M23 M25">
    <cfRule type="expression" priority="26">
      <formula>IF(ISERROR($F$5-$E$5),0,($F$5-$E$5))</formula>
    </cfRule>
  </conditionalFormatting>
  <conditionalFormatting sqref="M22:M23 M25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M24">
    <cfRule type="expression" priority="24">
      <formula>IF(ISERROR($F$5-$E$5),0,($F$5-$E$5))</formula>
    </cfRule>
  </conditionalFormatting>
  <conditionalFormatting sqref="M24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P22:P23 P25">
    <cfRule type="expression" priority="22">
      <formula>IF(ISERROR($F$5-$E$5),0,($F$5-$E$5))</formula>
    </cfRule>
  </conditionalFormatting>
  <conditionalFormatting sqref="P22:P23 P25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P24">
    <cfRule type="expression" priority="20">
      <formula>IF(ISERROR($F$5-$E$5),0,($F$5-$E$5))</formula>
    </cfRule>
  </conditionalFormatting>
  <conditionalFormatting sqref="P24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26:J29">
    <cfRule type="expression" priority="18">
      <formula>IF(ISERROR($F$5-$E$5),0,($F$5-$E$5))</formula>
    </cfRule>
  </conditionalFormatting>
  <conditionalFormatting sqref="J26:J29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M26:M29">
    <cfRule type="expression" priority="16">
      <formula>IF(ISERROR($F$5-$E$5),0,($F$5-$E$5))</formula>
    </cfRule>
  </conditionalFormatting>
  <conditionalFormatting sqref="M26:M29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P26:P29">
    <cfRule type="expression" priority="14">
      <formula>IF(ISERROR($F$5-$E$5),0,($F$5-$E$5))</formula>
    </cfRule>
  </conditionalFormatting>
  <conditionalFormatting sqref="P26:P2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31:G35">
    <cfRule type="expression" priority="12">
      <formula>IF(ISERROR($F$5-$E$5),0,($F$5-$E$5))</formula>
    </cfRule>
  </conditionalFormatting>
  <conditionalFormatting sqref="G31:G35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1:J35">
    <cfRule type="expression" priority="10">
      <formula>IF(ISERROR($F$5-$E$5),0,($F$5-$E$5))</formula>
    </cfRule>
  </conditionalFormatting>
  <conditionalFormatting sqref="J31:J35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M31:M35">
    <cfRule type="expression" priority="8">
      <formula>IF(ISERROR($F$5-$E$5),0,($F$5-$E$5))</formula>
    </cfRule>
  </conditionalFormatting>
  <conditionalFormatting sqref="M31:M3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P31:P35">
    <cfRule type="expression" priority="6">
      <formula>IF(ISERROR($F$5-$E$5),0,($F$5-$E$5))</formula>
    </cfRule>
  </conditionalFormatting>
  <conditionalFormatting sqref="P31:P35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G37:G40">
    <cfRule type="expression" priority="4">
      <formula>IF(ISERROR($F$5-$E$5),0,($F$5-$E$5))</formula>
    </cfRule>
  </conditionalFormatting>
  <conditionalFormatting sqref="G37:G40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M37:M40">
    <cfRule type="expression" priority="2">
      <formula>IF(ISERROR($F$5-$E$5),0,($F$5-$E$5))</formula>
    </cfRule>
  </conditionalFormatting>
  <conditionalFormatting sqref="M37:M4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>
      <selection activeCell="M4" sqref="M4"/>
    </sheetView>
  </sheetViews>
  <sheetFormatPr defaultRowHeight="15" x14ac:dyDescent="0.25"/>
  <cols>
    <col min="1" max="1" width="34.42578125" style="175" customWidth="1"/>
  </cols>
  <sheetData>
    <row r="1" spans="1:12" ht="24" customHeight="1" thickBot="1" x14ac:dyDescent="0.3">
      <c r="A1" s="652" t="s">
        <v>221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643"/>
    </row>
    <row r="2" spans="1:12" ht="30" customHeight="1" thickBot="1" x14ac:dyDescent="0.3">
      <c r="A2" s="195" t="s">
        <v>175</v>
      </c>
      <c r="B2" s="205">
        <v>16</v>
      </c>
      <c r="C2" s="197">
        <v>17</v>
      </c>
      <c r="D2" s="196">
        <v>18</v>
      </c>
      <c r="E2" s="197">
        <v>19</v>
      </c>
      <c r="F2" s="196">
        <v>20</v>
      </c>
      <c r="G2" s="197">
        <v>21</v>
      </c>
      <c r="H2" s="196">
        <v>22</v>
      </c>
      <c r="I2" s="197">
        <v>23</v>
      </c>
      <c r="J2" s="198">
        <v>24</v>
      </c>
      <c r="K2" s="653" t="s">
        <v>218</v>
      </c>
      <c r="L2" s="656" t="s">
        <v>219</v>
      </c>
    </row>
    <row r="3" spans="1:12" ht="75.75" customHeight="1" x14ac:dyDescent="0.25">
      <c r="A3" s="659" t="s">
        <v>176</v>
      </c>
      <c r="B3" s="661" t="s">
        <v>222</v>
      </c>
      <c r="C3" s="663" t="s">
        <v>226</v>
      </c>
      <c r="D3" s="663"/>
      <c r="E3" s="663"/>
      <c r="F3" s="663"/>
      <c r="G3" s="663" t="s">
        <v>231</v>
      </c>
      <c r="H3" s="663"/>
      <c r="I3" s="663"/>
      <c r="J3" s="664"/>
      <c r="K3" s="654"/>
      <c r="L3" s="657"/>
    </row>
    <row r="4" spans="1:12" ht="111.75" customHeight="1" thickBot="1" x14ac:dyDescent="0.3">
      <c r="A4" s="660"/>
      <c r="B4" s="662"/>
      <c r="C4" s="206" t="s">
        <v>227</v>
      </c>
      <c r="D4" s="206" t="s">
        <v>228</v>
      </c>
      <c r="E4" s="206" t="s">
        <v>229</v>
      </c>
      <c r="F4" s="206" t="s">
        <v>230</v>
      </c>
      <c r="G4" s="206" t="s">
        <v>227</v>
      </c>
      <c r="H4" s="206" t="s">
        <v>228</v>
      </c>
      <c r="I4" s="206" t="s">
        <v>229</v>
      </c>
      <c r="J4" s="207" t="s">
        <v>230</v>
      </c>
      <c r="K4" s="655"/>
      <c r="L4" s="658"/>
    </row>
    <row r="5" spans="1:12" ht="15.75" x14ac:dyDescent="0.25">
      <c r="A5" s="178" t="s">
        <v>34</v>
      </c>
      <c r="B5" s="166" t="s">
        <v>223</v>
      </c>
      <c r="C5" s="182">
        <v>1</v>
      </c>
      <c r="D5" s="183">
        <v>1</v>
      </c>
      <c r="E5" s="183">
        <v>1</v>
      </c>
      <c r="F5" s="185">
        <v>1</v>
      </c>
      <c r="G5" s="182">
        <v>1</v>
      </c>
      <c r="H5" s="183">
        <v>1</v>
      </c>
      <c r="I5" s="183">
        <v>1</v>
      </c>
      <c r="J5" s="185">
        <v>1</v>
      </c>
      <c r="K5" s="208">
        <f>SUM(C5:J5)</f>
        <v>8</v>
      </c>
      <c r="L5" s="202">
        <f>AVERAGE(C5:J5)</f>
        <v>1</v>
      </c>
    </row>
    <row r="6" spans="1:12" ht="15.75" x14ac:dyDescent="0.25">
      <c r="A6" s="179" t="s">
        <v>74</v>
      </c>
      <c r="B6" s="57" t="s">
        <v>223</v>
      </c>
      <c r="C6" s="186">
        <v>1</v>
      </c>
      <c r="D6" s="171">
        <v>1</v>
      </c>
      <c r="E6" s="171">
        <v>1</v>
      </c>
      <c r="F6" s="187">
        <v>1</v>
      </c>
      <c r="G6" s="186">
        <v>1</v>
      </c>
      <c r="H6" s="171">
        <v>1</v>
      </c>
      <c r="I6" s="171">
        <v>1</v>
      </c>
      <c r="J6" s="187">
        <v>1</v>
      </c>
      <c r="K6" s="209">
        <f>SUM(C6:J6)</f>
        <v>8</v>
      </c>
      <c r="L6" s="203">
        <f>AVERAGE(C6:J6)</f>
        <v>1</v>
      </c>
    </row>
    <row r="7" spans="1:12" ht="15.75" x14ac:dyDescent="0.25">
      <c r="A7" s="179" t="s">
        <v>67</v>
      </c>
      <c r="B7" s="57" t="s">
        <v>223</v>
      </c>
      <c r="C7" s="186">
        <v>1</v>
      </c>
      <c r="D7" s="171">
        <v>1</v>
      </c>
      <c r="E7" s="171">
        <v>1</v>
      </c>
      <c r="F7" s="187">
        <v>0</v>
      </c>
      <c r="G7" s="186">
        <v>1</v>
      </c>
      <c r="H7" s="171">
        <v>1</v>
      </c>
      <c r="I7" s="171">
        <v>1</v>
      </c>
      <c r="J7" s="187">
        <v>1</v>
      </c>
      <c r="K7" s="209">
        <f>SUM(C7:J7)</f>
        <v>7</v>
      </c>
      <c r="L7" s="203">
        <f>AVERAGE(C7:J7)</f>
        <v>0.875</v>
      </c>
    </row>
    <row r="8" spans="1:12" ht="15.75" x14ac:dyDescent="0.25">
      <c r="A8" s="179" t="s">
        <v>38</v>
      </c>
      <c r="B8" s="57" t="s">
        <v>223</v>
      </c>
      <c r="C8" s="186">
        <v>1</v>
      </c>
      <c r="D8" s="171">
        <v>1</v>
      </c>
      <c r="E8" s="171">
        <v>1</v>
      </c>
      <c r="F8" s="187">
        <v>1</v>
      </c>
      <c r="G8" s="186">
        <v>1</v>
      </c>
      <c r="H8" s="171">
        <v>1</v>
      </c>
      <c r="I8" s="171">
        <v>1</v>
      </c>
      <c r="J8" s="187">
        <v>1</v>
      </c>
      <c r="K8" s="209">
        <f>SUM(C8:J8)</f>
        <v>8</v>
      </c>
      <c r="L8" s="203">
        <f>AVERAGE(C8:J8)</f>
        <v>1</v>
      </c>
    </row>
    <row r="9" spans="1:12" ht="15.75" x14ac:dyDescent="0.25">
      <c r="A9" s="179" t="s">
        <v>52</v>
      </c>
      <c r="B9" s="57" t="s">
        <v>223</v>
      </c>
      <c r="C9" s="186">
        <v>1</v>
      </c>
      <c r="D9" s="171">
        <v>1</v>
      </c>
      <c r="E9" s="171">
        <v>1</v>
      </c>
      <c r="F9" s="187">
        <v>1</v>
      </c>
      <c r="G9" s="186" t="s">
        <v>152</v>
      </c>
      <c r="H9" s="171" t="s">
        <v>152</v>
      </c>
      <c r="I9" s="171" t="s">
        <v>152</v>
      </c>
      <c r="J9" s="187" t="s">
        <v>152</v>
      </c>
      <c r="K9" s="209">
        <f>SUM(C9:J9)</f>
        <v>4</v>
      </c>
      <c r="L9" s="203">
        <f>AVERAGE(C9:J9)</f>
        <v>1</v>
      </c>
    </row>
    <row r="10" spans="1:12" ht="15.75" x14ac:dyDescent="0.25">
      <c r="A10" s="179" t="s">
        <v>63</v>
      </c>
      <c r="B10" s="57" t="s">
        <v>223</v>
      </c>
      <c r="C10" s="186" t="s">
        <v>152</v>
      </c>
      <c r="D10" s="171" t="s">
        <v>152</v>
      </c>
      <c r="E10" s="171" t="s">
        <v>152</v>
      </c>
      <c r="F10" s="187" t="s">
        <v>152</v>
      </c>
      <c r="G10" s="186" t="s">
        <v>152</v>
      </c>
      <c r="H10" s="171" t="s">
        <v>152</v>
      </c>
      <c r="I10" s="171" t="s">
        <v>152</v>
      </c>
      <c r="J10" s="187" t="s">
        <v>152</v>
      </c>
      <c r="K10" s="209" t="s">
        <v>152</v>
      </c>
      <c r="L10" s="203" t="s">
        <v>152</v>
      </c>
    </row>
    <row r="11" spans="1:12" ht="15.75" x14ac:dyDescent="0.25">
      <c r="A11" s="180" t="s">
        <v>123</v>
      </c>
      <c r="B11" s="57" t="s">
        <v>223</v>
      </c>
      <c r="C11" s="186">
        <v>1</v>
      </c>
      <c r="D11" s="171">
        <v>1</v>
      </c>
      <c r="E11" s="171">
        <v>0</v>
      </c>
      <c r="F11" s="187">
        <v>1</v>
      </c>
      <c r="G11" s="186">
        <v>1</v>
      </c>
      <c r="H11" s="171">
        <v>1</v>
      </c>
      <c r="I11" s="171">
        <v>0</v>
      </c>
      <c r="J11" s="187">
        <v>1</v>
      </c>
      <c r="K11" s="209">
        <f t="shared" ref="K11:K27" si="0">SUM(C11:J11)</f>
        <v>6</v>
      </c>
      <c r="L11" s="203">
        <f t="shared" ref="L11:L27" si="1">AVERAGE(C11:J11)</f>
        <v>0.75</v>
      </c>
    </row>
    <row r="12" spans="1:12" ht="15.75" x14ac:dyDescent="0.25">
      <c r="A12" s="180" t="s">
        <v>130</v>
      </c>
      <c r="B12" s="57" t="s">
        <v>223</v>
      </c>
      <c r="C12" s="186">
        <v>1</v>
      </c>
      <c r="D12" s="171">
        <v>1</v>
      </c>
      <c r="E12" s="171">
        <v>0</v>
      </c>
      <c r="F12" s="187">
        <v>1</v>
      </c>
      <c r="G12" s="186">
        <v>1</v>
      </c>
      <c r="H12" s="171">
        <v>1</v>
      </c>
      <c r="I12" s="171">
        <v>0</v>
      </c>
      <c r="J12" s="187">
        <v>1</v>
      </c>
      <c r="K12" s="209">
        <f t="shared" si="0"/>
        <v>6</v>
      </c>
      <c r="L12" s="203">
        <f t="shared" si="1"/>
        <v>0.75</v>
      </c>
    </row>
    <row r="13" spans="1:12" ht="15.75" x14ac:dyDescent="0.25">
      <c r="A13" s="179" t="s">
        <v>178</v>
      </c>
      <c r="B13" s="57" t="s">
        <v>223</v>
      </c>
      <c r="C13" s="186">
        <v>1</v>
      </c>
      <c r="D13" s="171">
        <v>1</v>
      </c>
      <c r="E13" s="171">
        <v>1</v>
      </c>
      <c r="F13" s="187">
        <v>1</v>
      </c>
      <c r="G13" s="186" t="s">
        <v>152</v>
      </c>
      <c r="H13" s="171" t="s">
        <v>152</v>
      </c>
      <c r="I13" s="171" t="s">
        <v>152</v>
      </c>
      <c r="J13" s="187" t="s">
        <v>152</v>
      </c>
      <c r="K13" s="209">
        <f t="shared" si="0"/>
        <v>4</v>
      </c>
      <c r="L13" s="203">
        <f t="shared" si="1"/>
        <v>1</v>
      </c>
    </row>
    <row r="14" spans="1:12" ht="15.75" x14ac:dyDescent="0.25">
      <c r="A14" s="179" t="s">
        <v>179</v>
      </c>
      <c r="B14" s="57" t="s">
        <v>223</v>
      </c>
      <c r="C14" s="186">
        <v>1</v>
      </c>
      <c r="D14" s="171">
        <v>1</v>
      </c>
      <c r="E14" s="171">
        <v>0</v>
      </c>
      <c r="F14" s="187">
        <v>0</v>
      </c>
      <c r="G14" s="186" t="s">
        <v>152</v>
      </c>
      <c r="H14" s="171" t="s">
        <v>152</v>
      </c>
      <c r="I14" s="171" t="s">
        <v>152</v>
      </c>
      <c r="J14" s="187" t="s">
        <v>152</v>
      </c>
      <c r="K14" s="209">
        <f t="shared" si="0"/>
        <v>2</v>
      </c>
      <c r="L14" s="203">
        <f t="shared" si="1"/>
        <v>0.5</v>
      </c>
    </row>
    <row r="15" spans="1:12" ht="15.75" x14ac:dyDescent="0.25">
      <c r="A15" s="179" t="s">
        <v>127</v>
      </c>
      <c r="B15" s="57" t="s">
        <v>223</v>
      </c>
      <c r="C15" s="186">
        <v>1</v>
      </c>
      <c r="D15" s="171">
        <v>1</v>
      </c>
      <c r="E15" s="171">
        <v>0</v>
      </c>
      <c r="F15" s="187">
        <v>1</v>
      </c>
      <c r="G15" s="186" t="s">
        <v>152</v>
      </c>
      <c r="H15" s="171" t="s">
        <v>152</v>
      </c>
      <c r="I15" s="171" t="s">
        <v>152</v>
      </c>
      <c r="J15" s="187" t="s">
        <v>152</v>
      </c>
      <c r="K15" s="209">
        <f t="shared" si="0"/>
        <v>3</v>
      </c>
      <c r="L15" s="203">
        <f t="shared" si="1"/>
        <v>0.75</v>
      </c>
    </row>
    <row r="16" spans="1:12" ht="15.75" x14ac:dyDescent="0.25">
      <c r="A16" s="180" t="s">
        <v>220</v>
      </c>
      <c r="B16" s="57" t="s">
        <v>223</v>
      </c>
      <c r="C16" s="186">
        <v>1</v>
      </c>
      <c r="D16" s="171">
        <v>0</v>
      </c>
      <c r="E16" s="171">
        <v>0</v>
      </c>
      <c r="F16" s="187">
        <v>0.5</v>
      </c>
      <c r="G16" s="186" t="s">
        <v>152</v>
      </c>
      <c r="H16" s="171" t="s">
        <v>152</v>
      </c>
      <c r="I16" s="171" t="s">
        <v>152</v>
      </c>
      <c r="J16" s="187" t="s">
        <v>152</v>
      </c>
      <c r="K16" s="209">
        <f t="shared" si="0"/>
        <v>1.5</v>
      </c>
      <c r="L16" s="203">
        <f t="shared" si="1"/>
        <v>0.375</v>
      </c>
    </row>
    <row r="17" spans="1:12" ht="15.75" x14ac:dyDescent="0.25">
      <c r="A17" s="179" t="s">
        <v>180</v>
      </c>
      <c r="B17" s="57" t="s">
        <v>223</v>
      </c>
      <c r="C17" s="186">
        <v>1</v>
      </c>
      <c r="D17" s="171">
        <v>1</v>
      </c>
      <c r="E17" s="171">
        <v>0.5</v>
      </c>
      <c r="F17" s="187">
        <v>0.5</v>
      </c>
      <c r="G17" s="186">
        <v>1</v>
      </c>
      <c r="H17" s="171">
        <v>1</v>
      </c>
      <c r="I17" s="171">
        <v>0</v>
      </c>
      <c r="J17" s="187">
        <v>0</v>
      </c>
      <c r="K17" s="209">
        <f t="shared" si="0"/>
        <v>5</v>
      </c>
      <c r="L17" s="203">
        <f t="shared" si="1"/>
        <v>0.625</v>
      </c>
    </row>
    <row r="18" spans="1:12" ht="15.75" x14ac:dyDescent="0.25">
      <c r="A18" s="179" t="s">
        <v>181</v>
      </c>
      <c r="B18" s="57" t="s">
        <v>223</v>
      </c>
      <c r="C18" s="186">
        <v>1</v>
      </c>
      <c r="D18" s="171">
        <v>1</v>
      </c>
      <c r="E18" s="171">
        <v>0.5</v>
      </c>
      <c r="F18" s="187">
        <v>0.5</v>
      </c>
      <c r="G18" s="186">
        <v>1</v>
      </c>
      <c r="H18" s="171">
        <v>1</v>
      </c>
      <c r="I18" s="171">
        <v>0</v>
      </c>
      <c r="J18" s="187">
        <v>0</v>
      </c>
      <c r="K18" s="209">
        <f t="shared" si="0"/>
        <v>5</v>
      </c>
      <c r="L18" s="203">
        <f t="shared" si="1"/>
        <v>0.625</v>
      </c>
    </row>
    <row r="19" spans="1:12" ht="15.75" x14ac:dyDescent="0.25">
      <c r="A19" s="179" t="s">
        <v>91</v>
      </c>
      <c r="B19" s="57" t="s">
        <v>223</v>
      </c>
      <c r="C19" s="186">
        <v>1</v>
      </c>
      <c r="D19" s="171">
        <v>1</v>
      </c>
      <c r="E19" s="171">
        <v>1</v>
      </c>
      <c r="F19" s="187">
        <v>1</v>
      </c>
      <c r="G19" s="186">
        <v>1</v>
      </c>
      <c r="H19" s="171">
        <v>1</v>
      </c>
      <c r="I19" s="171">
        <v>0.5</v>
      </c>
      <c r="J19" s="187">
        <v>0.5</v>
      </c>
      <c r="K19" s="209">
        <f t="shared" si="0"/>
        <v>7</v>
      </c>
      <c r="L19" s="203">
        <f t="shared" si="1"/>
        <v>0.875</v>
      </c>
    </row>
    <row r="20" spans="1:12" ht="15.75" x14ac:dyDescent="0.25">
      <c r="A20" s="179" t="s">
        <v>119</v>
      </c>
      <c r="B20" s="57" t="s">
        <v>223</v>
      </c>
      <c r="C20" s="186">
        <v>1</v>
      </c>
      <c r="D20" s="171">
        <v>1</v>
      </c>
      <c r="E20" s="171">
        <v>0</v>
      </c>
      <c r="F20" s="187">
        <v>0</v>
      </c>
      <c r="G20" s="186">
        <v>1</v>
      </c>
      <c r="H20" s="171">
        <v>1</v>
      </c>
      <c r="I20" s="171">
        <v>0</v>
      </c>
      <c r="J20" s="187">
        <v>0</v>
      </c>
      <c r="K20" s="209">
        <f t="shared" si="0"/>
        <v>4</v>
      </c>
      <c r="L20" s="203">
        <f t="shared" si="1"/>
        <v>0.5</v>
      </c>
    </row>
    <row r="21" spans="1:12" ht="15.75" x14ac:dyDescent="0.25">
      <c r="A21" s="179" t="s">
        <v>54</v>
      </c>
      <c r="B21" s="57" t="s">
        <v>223</v>
      </c>
      <c r="C21" s="186">
        <v>1</v>
      </c>
      <c r="D21" s="171">
        <v>1</v>
      </c>
      <c r="E21" s="171">
        <v>1</v>
      </c>
      <c r="F21" s="187">
        <v>0</v>
      </c>
      <c r="G21" s="186">
        <v>1</v>
      </c>
      <c r="H21" s="171">
        <v>1</v>
      </c>
      <c r="I21" s="171">
        <v>1</v>
      </c>
      <c r="J21" s="187">
        <v>0</v>
      </c>
      <c r="K21" s="209">
        <f t="shared" si="0"/>
        <v>6</v>
      </c>
      <c r="L21" s="203">
        <f t="shared" si="1"/>
        <v>0.75</v>
      </c>
    </row>
    <row r="22" spans="1:12" ht="15.75" x14ac:dyDescent="0.25">
      <c r="A22" s="179" t="s">
        <v>99</v>
      </c>
      <c r="B22" s="57" t="s">
        <v>223</v>
      </c>
      <c r="C22" s="186">
        <v>1</v>
      </c>
      <c r="D22" s="171">
        <v>1</v>
      </c>
      <c r="E22" s="171">
        <v>1</v>
      </c>
      <c r="F22" s="187">
        <v>1</v>
      </c>
      <c r="G22" s="186">
        <v>1</v>
      </c>
      <c r="H22" s="171">
        <v>1</v>
      </c>
      <c r="I22" s="171">
        <v>0.5</v>
      </c>
      <c r="J22" s="187">
        <v>0.5</v>
      </c>
      <c r="K22" s="209">
        <f t="shared" si="0"/>
        <v>7</v>
      </c>
      <c r="L22" s="203">
        <f t="shared" si="1"/>
        <v>0.875</v>
      </c>
    </row>
    <row r="23" spans="1:12" ht="15.75" x14ac:dyDescent="0.25">
      <c r="A23" s="179" t="s">
        <v>182</v>
      </c>
      <c r="B23" s="57" t="s">
        <v>223</v>
      </c>
      <c r="C23" s="186">
        <v>1</v>
      </c>
      <c r="D23" s="171">
        <v>1</v>
      </c>
      <c r="E23" s="171">
        <v>1</v>
      </c>
      <c r="F23" s="187">
        <v>1</v>
      </c>
      <c r="G23" s="186">
        <v>1</v>
      </c>
      <c r="H23" s="171">
        <v>1</v>
      </c>
      <c r="I23" s="171">
        <v>1</v>
      </c>
      <c r="J23" s="187">
        <v>1</v>
      </c>
      <c r="K23" s="209">
        <f t="shared" si="0"/>
        <v>8</v>
      </c>
      <c r="L23" s="203">
        <f t="shared" si="1"/>
        <v>1</v>
      </c>
    </row>
    <row r="24" spans="1:12" ht="15.75" x14ac:dyDescent="0.25">
      <c r="A24" s="179" t="s">
        <v>183</v>
      </c>
      <c r="B24" s="57" t="s">
        <v>223</v>
      </c>
      <c r="C24" s="186">
        <v>1</v>
      </c>
      <c r="D24" s="171">
        <v>1</v>
      </c>
      <c r="E24" s="171">
        <v>1</v>
      </c>
      <c r="F24" s="187">
        <v>1</v>
      </c>
      <c r="G24" s="186">
        <v>1</v>
      </c>
      <c r="H24" s="171">
        <v>1</v>
      </c>
      <c r="I24" s="171">
        <v>1</v>
      </c>
      <c r="J24" s="187">
        <v>1</v>
      </c>
      <c r="K24" s="209">
        <f t="shared" si="0"/>
        <v>8</v>
      </c>
      <c r="L24" s="203">
        <f t="shared" si="1"/>
        <v>1</v>
      </c>
    </row>
    <row r="25" spans="1:12" ht="15.75" x14ac:dyDescent="0.25">
      <c r="A25" s="179" t="s">
        <v>140</v>
      </c>
      <c r="B25" s="57" t="s">
        <v>223</v>
      </c>
      <c r="C25" s="186">
        <v>1</v>
      </c>
      <c r="D25" s="171">
        <v>1</v>
      </c>
      <c r="E25" s="171">
        <v>0</v>
      </c>
      <c r="F25" s="187">
        <v>0</v>
      </c>
      <c r="G25" s="186" t="s">
        <v>152</v>
      </c>
      <c r="H25" s="171" t="s">
        <v>152</v>
      </c>
      <c r="I25" s="171" t="s">
        <v>152</v>
      </c>
      <c r="J25" s="187" t="s">
        <v>152</v>
      </c>
      <c r="K25" s="209">
        <f t="shared" si="0"/>
        <v>2</v>
      </c>
      <c r="L25" s="203">
        <f t="shared" si="1"/>
        <v>0.5</v>
      </c>
    </row>
    <row r="26" spans="1:12" ht="15.75" x14ac:dyDescent="0.25">
      <c r="A26" s="179" t="s">
        <v>184</v>
      </c>
      <c r="B26" s="57" t="s">
        <v>223</v>
      </c>
      <c r="C26" s="186">
        <v>1</v>
      </c>
      <c r="D26" s="171">
        <v>1</v>
      </c>
      <c r="E26" s="171">
        <v>0.5</v>
      </c>
      <c r="F26" s="187">
        <v>0.5</v>
      </c>
      <c r="G26" s="186" t="s">
        <v>152</v>
      </c>
      <c r="H26" s="171" t="s">
        <v>152</v>
      </c>
      <c r="I26" s="171" t="s">
        <v>152</v>
      </c>
      <c r="J26" s="187" t="s">
        <v>152</v>
      </c>
      <c r="K26" s="209">
        <f t="shared" si="0"/>
        <v>3</v>
      </c>
      <c r="L26" s="203">
        <f t="shared" si="1"/>
        <v>0.75</v>
      </c>
    </row>
    <row r="27" spans="1:12" ht="15.75" x14ac:dyDescent="0.25">
      <c r="A27" s="179" t="s">
        <v>185</v>
      </c>
      <c r="B27" s="57" t="s">
        <v>223</v>
      </c>
      <c r="C27" s="186">
        <v>1</v>
      </c>
      <c r="D27" s="171">
        <v>1</v>
      </c>
      <c r="E27" s="171">
        <v>1</v>
      </c>
      <c r="F27" s="187">
        <v>1</v>
      </c>
      <c r="G27" s="186">
        <v>1</v>
      </c>
      <c r="H27" s="171">
        <v>1</v>
      </c>
      <c r="I27" s="171">
        <v>1</v>
      </c>
      <c r="J27" s="187">
        <v>1</v>
      </c>
      <c r="K27" s="209">
        <f t="shared" si="0"/>
        <v>8</v>
      </c>
      <c r="L27" s="203">
        <f t="shared" si="1"/>
        <v>1</v>
      </c>
    </row>
    <row r="28" spans="1:12" ht="15.75" x14ac:dyDescent="0.25">
      <c r="A28" s="179" t="s">
        <v>35</v>
      </c>
      <c r="B28" s="57" t="s">
        <v>223</v>
      </c>
      <c r="C28" s="186" t="s">
        <v>152</v>
      </c>
      <c r="D28" s="171" t="s">
        <v>152</v>
      </c>
      <c r="E28" s="171" t="s">
        <v>152</v>
      </c>
      <c r="F28" s="187" t="s">
        <v>152</v>
      </c>
      <c r="G28" s="186" t="s">
        <v>152</v>
      </c>
      <c r="H28" s="171" t="s">
        <v>152</v>
      </c>
      <c r="I28" s="171" t="s">
        <v>152</v>
      </c>
      <c r="J28" s="187" t="s">
        <v>152</v>
      </c>
      <c r="K28" s="209" t="s">
        <v>152</v>
      </c>
      <c r="L28" s="203" t="s">
        <v>152</v>
      </c>
    </row>
    <row r="29" spans="1:12" ht="15.75" x14ac:dyDescent="0.25">
      <c r="A29" s="179" t="s">
        <v>186</v>
      </c>
      <c r="B29" s="57" t="s">
        <v>223</v>
      </c>
      <c r="C29" s="186" t="s">
        <v>152</v>
      </c>
      <c r="D29" s="171" t="s">
        <v>152</v>
      </c>
      <c r="E29" s="171" t="s">
        <v>152</v>
      </c>
      <c r="F29" s="187" t="s">
        <v>152</v>
      </c>
      <c r="G29" s="186" t="s">
        <v>152</v>
      </c>
      <c r="H29" s="171" t="s">
        <v>152</v>
      </c>
      <c r="I29" s="171" t="s">
        <v>152</v>
      </c>
      <c r="J29" s="187" t="s">
        <v>152</v>
      </c>
      <c r="K29" s="209" t="s">
        <v>152</v>
      </c>
      <c r="L29" s="203" t="s">
        <v>152</v>
      </c>
    </row>
    <row r="30" spans="1:12" ht="15.75" x14ac:dyDescent="0.25">
      <c r="A30" s="179" t="s">
        <v>79</v>
      </c>
      <c r="B30" s="57" t="s">
        <v>223</v>
      </c>
      <c r="C30" s="186">
        <v>1</v>
      </c>
      <c r="D30" s="171">
        <v>1</v>
      </c>
      <c r="E30" s="171">
        <v>1</v>
      </c>
      <c r="F30" s="187">
        <v>0</v>
      </c>
      <c r="G30" s="186">
        <v>1</v>
      </c>
      <c r="H30" s="171">
        <v>1</v>
      </c>
      <c r="I30" s="171">
        <v>1</v>
      </c>
      <c r="J30" s="187">
        <v>0</v>
      </c>
      <c r="K30" s="209">
        <f>SUM(C30:J30)</f>
        <v>6</v>
      </c>
      <c r="L30" s="203">
        <f>AVERAGE(C30:J30)</f>
        <v>0.75</v>
      </c>
    </row>
    <row r="31" spans="1:12" ht="15.75" x14ac:dyDescent="0.25">
      <c r="A31" s="180" t="s">
        <v>65</v>
      </c>
      <c r="B31" s="57" t="s">
        <v>223</v>
      </c>
      <c r="C31" s="186" t="s">
        <v>152</v>
      </c>
      <c r="D31" s="171" t="s">
        <v>152</v>
      </c>
      <c r="E31" s="171" t="s">
        <v>152</v>
      </c>
      <c r="F31" s="187" t="s">
        <v>152</v>
      </c>
      <c r="G31" s="186" t="s">
        <v>152</v>
      </c>
      <c r="H31" s="171" t="s">
        <v>152</v>
      </c>
      <c r="I31" s="171" t="s">
        <v>152</v>
      </c>
      <c r="J31" s="187" t="s">
        <v>152</v>
      </c>
      <c r="K31" s="209" t="s">
        <v>152</v>
      </c>
      <c r="L31" s="203" t="s">
        <v>152</v>
      </c>
    </row>
    <row r="32" spans="1:12" ht="15.75" x14ac:dyDescent="0.25">
      <c r="A32" s="180" t="s">
        <v>29</v>
      </c>
      <c r="B32" s="57" t="s">
        <v>223</v>
      </c>
      <c r="C32" s="186">
        <v>1</v>
      </c>
      <c r="D32" s="171">
        <v>1</v>
      </c>
      <c r="E32" s="171">
        <v>1</v>
      </c>
      <c r="F32" s="187">
        <v>1</v>
      </c>
      <c r="G32" s="186">
        <v>1</v>
      </c>
      <c r="H32" s="171">
        <v>1</v>
      </c>
      <c r="I32" s="171">
        <v>1</v>
      </c>
      <c r="J32" s="187">
        <v>1</v>
      </c>
      <c r="K32" s="209">
        <f>SUM(C32:J32)</f>
        <v>8</v>
      </c>
      <c r="L32" s="203">
        <f>AVERAGE(C32:J32)</f>
        <v>1</v>
      </c>
    </row>
    <row r="33" spans="1:12" ht="15.75" x14ac:dyDescent="0.25">
      <c r="A33" s="180" t="s">
        <v>120</v>
      </c>
      <c r="B33" s="167" t="s">
        <v>224</v>
      </c>
      <c r="C33" s="186" t="s">
        <v>152</v>
      </c>
      <c r="D33" s="171" t="s">
        <v>152</v>
      </c>
      <c r="E33" s="171" t="s">
        <v>152</v>
      </c>
      <c r="F33" s="187" t="s">
        <v>152</v>
      </c>
      <c r="G33" s="186">
        <v>1</v>
      </c>
      <c r="H33" s="171">
        <v>1</v>
      </c>
      <c r="I33" s="171">
        <v>1</v>
      </c>
      <c r="J33" s="187">
        <v>1</v>
      </c>
      <c r="K33" s="209">
        <f>SUM(C33:J33)</f>
        <v>4</v>
      </c>
      <c r="L33" s="203">
        <f>AVERAGE(C33:J33)</f>
        <v>1</v>
      </c>
    </row>
    <row r="34" spans="1:12" ht="15.75" x14ac:dyDescent="0.25">
      <c r="A34" s="180" t="s">
        <v>187</v>
      </c>
      <c r="B34" s="57" t="s">
        <v>223</v>
      </c>
      <c r="C34" s="186">
        <v>1</v>
      </c>
      <c r="D34" s="171">
        <v>1</v>
      </c>
      <c r="E34" s="171">
        <v>0</v>
      </c>
      <c r="F34" s="187">
        <v>1</v>
      </c>
      <c r="G34" s="186">
        <v>1</v>
      </c>
      <c r="H34" s="171">
        <v>1</v>
      </c>
      <c r="I34" s="171">
        <v>0</v>
      </c>
      <c r="J34" s="187">
        <v>1</v>
      </c>
      <c r="K34" s="209">
        <f>SUM(C34:J34)</f>
        <v>6</v>
      </c>
      <c r="L34" s="203">
        <f>AVERAGE(C34:J34)</f>
        <v>0.75</v>
      </c>
    </row>
    <row r="35" spans="1:12" ht="15.75" x14ac:dyDescent="0.25">
      <c r="A35" s="180" t="s">
        <v>188</v>
      </c>
      <c r="B35" s="57" t="s">
        <v>223</v>
      </c>
      <c r="C35" s="186">
        <v>1</v>
      </c>
      <c r="D35" s="171">
        <v>1</v>
      </c>
      <c r="E35" s="171">
        <v>1</v>
      </c>
      <c r="F35" s="187">
        <v>1</v>
      </c>
      <c r="G35" s="186">
        <v>1</v>
      </c>
      <c r="H35" s="171">
        <v>1</v>
      </c>
      <c r="I35" s="171">
        <v>1</v>
      </c>
      <c r="J35" s="187">
        <v>1</v>
      </c>
      <c r="K35" s="209">
        <f>SUM(C35:J35)</f>
        <v>8</v>
      </c>
      <c r="L35" s="203">
        <f>AVERAGE(C35:J35)</f>
        <v>1</v>
      </c>
    </row>
    <row r="36" spans="1:12" ht="15.75" x14ac:dyDescent="0.25">
      <c r="A36" s="180" t="s">
        <v>56</v>
      </c>
      <c r="B36" s="57" t="s">
        <v>223</v>
      </c>
      <c r="C36" s="186" t="s">
        <v>152</v>
      </c>
      <c r="D36" s="171" t="s">
        <v>152</v>
      </c>
      <c r="E36" s="171" t="s">
        <v>152</v>
      </c>
      <c r="F36" s="187" t="s">
        <v>152</v>
      </c>
      <c r="G36" s="186" t="s">
        <v>152</v>
      </c>
      <c r="H36" s="171" t="s">
        <v>152</v>
      </c>
      <c r="I36" s="171" t="s">
        <v>152</v>
      </c>
      <c r="J36" s="187" t="s">
        <v>152</v>
      </c>
      <c r="K36" s="209" t="s">
        <v>152</v>
      </c>
      <c r="L36" s="203" t="s">
        <v>152</v>
      </c>
    </row>
    <row r="37" spans="1:12" ht="15.75" x14ac:dyDescent="0.25">
      <c r="A37" s="180" t="s">
        <v>17</v>
      </c>
      <c r="B37" s="57" t="s">
        <v>223</v>
      </c>
      <c r="C37" s="186">
        <v>1</v>
      </c>
      <c r="D37" s="171">
        <v>1</v>
      </c>
      <c r="E37" s="171">
        <v>1</v>
      </c>
      <c r="F37" s="187">
        <v>1</v>
      </c>
      <c r="G37" s="186" t="s">
        <v>152</v>
      </c>
      <c r="H37" s="171" t="s">
        <v>152</v>
      </c>
      <c r="I37" s="171" t="s">
        <v>152</v>
      </c>
      <c r="J37" s="187" t="s">
        <v>152</v>
      </c>
      <c r="K37" s="209">
        <f>SUM(C37:J37)</f>
        <v>4</v>
      </c>
      <c r="L37" s="203">
        <f>AVERAGE(C37:J37)</f>
        <v>1</v>
      </c>
    </row>
    <row r="38" spans="1:12" ht="15.75" x14ac:dyDescent="0.25">
      <c r="A38" s="180" t="s">
        <v>189</v>
      </c>
      <c r="B38" s="57" t="s">
        <v>223</v>
      </c>
      <c r="C38" s="186">
        <v>1</v>
      </c>
      <c r="D38" s="171">
        <v>1</v>
      </c>
      <c r="E38" s="171">
        <v>1</v>
      </c>
      <c r="F38" s="187">
        <v>1</v>
      </c>
      <c r="G38" s="186" t="s">
        <v>152</v>
      </c>
      <c r="H38" s="171" t="s">
        <v>152</v>
      </c>
      <c r="I38" s="171" t="s">
        <v>152</v>
      </c>
      <c r="J38" s="187" t="s">
        <v>152</v>
      </c>
      <c r="K38" s="209">
        <f>SUM(C38:J38)</f>
        <v>4</v>
      </c>
      <c r="L38" s="203">
        <f>AVERAGE(C38:J38)</f>
        <v>1</v>
      </c>
    </row>
    <row r="39" spans="1:12" ht="15.75" x14ac:dyDescent="0.25">
      <c r="A39" s="180" t="s">
        <v>139</v>
      </c>
      <c r="B39" s="57" t="s">
        <v>223</v>
      </c>
      <c r="C39" s="186">
        <v>1</v>
      </c>
      <c r="D39" s="171">
        <v>1</v>
      </c>
      <c r="E39" s="171">
        <v>0</v>
      </c>
      <c r="F39" s="187">
        <v>0</v>
      </c>
      <c r="G39" s="186" t="s">
        <v>152</v>
      </c>
      <c r="H39" s="171" t="s">
        <v>152</v>
      </c>
      <c r="I39" s="171" t="s">
        <v>152</v>
      </c>
      <c r="J39" s="187" t="s">
        <v>152</v>
      </c>
      <c r="K39" s="209">
        <f>SUM(C39:J39)</f>
        <v>2</v>
      </c>
      <c r="L39" s="203">
        <f>AVERAGE(C39:J39)</f>
        <v>0.5</v>
      </c>
    </row>
    <row r="40" spans="1:12" ht="15.75" x14ac:dyDescent="0.25">
      <c r="A40" s="180" t="s">
        <v>132</v>
      </c>
      <c r="B40" s="57" t="s">
        <v>223</v>
      </c>
      <c r="C40" s="186">
        <v>1</v>
      </c>
      <c r="D40" s="171">
        <v>1</v>
      </c>
      <c r="E40" s="171">
        <v>0.5</v>
      </c>
      <c r="F40" s="187">
        <v>1</v>
      </c>
      <c r="G40" s="186" t="s">
        <v>152</v>
      </c>
      <c r="H40" s="171" t="s">
        <v>152</v>
      </c>
      <c r="I40" s="171" t="s">
        <v>152</v>
      </c>
      <c r="J40" s="187" t="s">
        <v>152</v>
      </c>
      <c r="K40" s="209">
        <f>SUM(C40:J40)</f>
        <v>3.5</v>
      </c>
      <c r="L40" s="203">
        <f>AVERAGE(C40:J40)</f>
        <v>0.875</v>
      </c>
    </row>
    <row r="41" spans="1:12" ht="15.75" x14ac:dyDescent="0.25">
      <c r="A41" s="180" t="s">
        <v>58</v>
      </c>
      <c r="B41" s="57" t="s">
        <v>223</v>
      </c>
      <c r="C41" s="186">
        <v>1</v>
      </c>
      <c r="D41" s="171">
        <v>1</v>
      </c>
      <c r="E41" s="171">
        <v>1</v>
      </c>
      <c r="F41" s="187">
        <v>0.5</v>
      </c>
      <c r="G41" s="186">
        <v>1</v>
      </c>
      <c r="H41" s="171">
        <v>1</v>
      </c>
      <c r="I41" s="171">
        <v>1</v>
      </c>
      <c r="J41" s="187">
        <v>0</v>
      </c>
      <c r="K41" s="209">
        <f>SUM(C41:J41)</f>
        <v>6.5</v>
      </c>
      <c r="L41" s="203">
        <f>AVERAGE(C41:J41)</f>
        <v>0.8125</v>
      </c>
    </row>
    <row r="42" spans="1:12" ht="15.75" x14ac:dyDescent="0.25">
      <c r="A42" s="180" t="s">
        <v>117</v>
      </c>
      <c r="B42" s="57" t="s">
        <v>223</v>
      </c>
      <c r="C42" s="186" t="s">
        <v>152</v>
      </c>
      <c r="D42" s="171" t="s">
        <v>152</v>
      </c>
      <c r="E42" s="171" t="s">
        <v>152</v>
      </c>
      <c r="F42" s="187" t="s">
        <v>152</v>
      </c>
      <c r="G42" s="186" t="s">
        <v>152</v>
      </c>
      <c r="H42" s="171" t="s">
        <v>152</v>
      </c>
      <c r="I42" s="171" t="s">
        <v>152</v>
      </c>
      <c r="J42" s="187" t="s">
        <v>152</v>
      </c>
      <c r="K42" s="209" t="s">
        <v>152</v>
      </c>
      <c r="L42" s="203" t="s">
        <v>152</v>
      </c>
    </row>
    <row r="43" spans="1:12" ht="15.75" x14ac:dyDescent="0.25">
      <c r="A43" s="180" t="s">
        <v>142</v>
      </c>
      <c r="B43" s="57" t="s">
        <v>223</v>
      </c>
      <c r="C43" s="186" t="s">
        <v>152</v>
      </c>
      <c r="D43" s="171" t="s">
        <v>152</v>
      </c>
      <c r="E43" s="171" t="s">
        <v>152</v>
      </c>
      <c r="F43" s="187" t="s">
        <v>152</v>
      </c>
      <c r="G43" s="186" t="s">
        <v>152</v>
      </c>
      <c r="H43" s="171" t="s">
        <v>152</v>
      </c>
      <c r="I43" s="171" t="s">
        <v>152</v>
      </c>
      <c r="J43" s="187" t="s">
        <v>152</v>
      </c>
      <c r="K43" s="209" t="s">
        <v>152</v>
      </c>
      <c r="L43" s="203" t="s">
        <v>152</v>
      </c>
    </row>
    <row r="44" spans="1:12" ht="15.75" x14ac:dyDescent="0.25">
      <c r="A44" s="180" t="s">
        <v>121</v>
      </c>
      <c r="B44" s="57" t="s">
        <v>223</v>
      </c>
      <c r="C44" s="186">
        <v>1</v>
      </c>
      <c r="D44" s="171">
        <v>1</v>
      </c>
      <c r="E44" s="171">
        <v>1</v>
      </c>
      <c r="F44" s="187">
        <v>0</v>
      </c>
      <c r="G44" s="186" t="s">
        <v>152</v>
      </c>
      <c r="H44" s="171" t="s">
        <v>152</v>
      </c>
      <c r="I44" s="171" t="s">
        <v>152</v>
      </c>
      <c r="J44" s="187" t="s">
        <v>152</v>
      </c>
      <c r="K44" s="209">
        <f t="shared" ref="K44:K52" si="2">SUM(C44:J44)</f>
        <v>3</v>
      </c>
      <c r="L44" s="203">
        <f t="shared" ref="L44:L52" si="3">AVERAGE(C44:J44)</f>
        <v>0.75</v>
      </c>
    </row>
    <row r="45" spans="1:12" ht="15.75" x14ac:dyDescent="0.25">
      <c r="A45" s="180" t="s">
        <v>45</v>
      </c>
      <c r="B45" s="57" t="s">
        <v>223</v>
      </c>
      <c r="C45" s="186">
        <v>1</v>
      </c>
      <c r="D45" s="171">
        <v>1</v>
      </c>
      <c r="E45" s="171">
        <v>1</v>
      </c>
      <c r="F45" s="187">
        <v>1</v>
      </c>
      <c r="G45" s="186">
        <v>1</v>
      </c>
      <c r="H45" s="171">
        <v>1</v>
      </c>
      <c r="I45" s="171">
        <v>0</v>
      </c>
      <c r="J45" s="187">
        <v>1</v>
      </c>
      <c r="K45" s="209">
        <f t="shared" si="2"/>
        <v>7</v>
      </c>
      <c r="L45" s="203">
        <f t="shared" si="3"/>
        <v>0.875</v>
      </c>
    </row>
    <row r="46" spans="1:12" ht="15.75" x14ac:dyDescent="0.25">
      <c r="A46" s="180" t="s">
        <v>190</v>
      </c>
      <c r="B46" s="57" t="s">
        <v>223</v>
      </c>
      <c r="C46" s="186">
        <v>1</v>
      </c>
      <c r="D46" s="171">
        <v>1</v>
      </c>
      <c r="E46" s="171">
        <v>1</v>
      </c>
      <c r="F46" s="187">
        <v>0.5</v>
      </c>
      <c r="G46" s="186">
        <v>1</v>
      </c>
      <c r="H46" s="171">
        <v>1</v>
      </c>
      <c r="I46" s="171">
        <v>1</v>
      </c>
      <c r="J46" s="187">
        <v>1</v>
      </c>
      <c r="K46" s="209">
        <f t="shared" si="2"/>
        <v>7.5</v>
      </c>
      <c r="L46" s="203">
        <f t="shared" si="3"/>
        <v>0.9375</v>
      </c>
    </row>
    <row r="47" spans="1:12" ht="15.75" x14ac:dyDescent="0.25">
      <c r="A47" s="180" t="s">
        <v>85</v>
      </c>
      <c r="B47" s="57" t="s">
        <v>223</v>
      </c>
      <c r="C47" s="186">
        <v>1</v>
      </c>
      <c r="D47" s="171">
        <v>1</v>
      </c>
      <c r="E47" s="171">
        <v>0</v>
      </c>
      <c r="F47" s="187">
        <v>0</v>
      </c>
      <c r="G47" s="186" t="s">
        <v>152</v>
      </c>
      <c r="H47" s="171" t="s">
        <v>152</v>
      </c>
      <c r="I47" s="171" t="s">
        <v>152</v>
      </c>
      <c r="J47" s="187" t="s">
        <v>152</v>
      </c>
      <c r="K47" s="209">
        <f t="shared" si="2"/>
        <v>2</v>
      </c>
      <c r="L47" s="203">
        <f t="shared" si="3"/>
        <v>0.5</v>
      </c>
    </row>
    <row r="48" spans="1:12" ht="15.75" x14ac:dyDescent="0.25">
      <c r="A48" s="180" t="s">
        <v>66</v>
      </c>
      <c r="B48" s="57" t="s">
        <v>223</v>
      </c>
      <c r="C48" s="186">
        <v>1</v>
      </c>
      <c r="D48" s="171">
        <v>1</v>
      </c>
      <c r="E48" s="171">
        <v>1</v>
      </c>
      <c r="F48" s="187">
        <v>1</v>
      </c>
      <c r="G48" s="186">
        <v>1</v>
      </c>
      <c r="H48" s="171">
        <v>1</v>
      </c>
      <c r="I48" s="171">
        <v>1</v>
      </c>
      <c r="J48" s="187">
        <v>1</v>
      </c>
      <c r="K48" s="209">
        <f t="shared" si="2"/>
        <v>8</v>
      </c>
      <c r="L48" s="203">
        <f t="shared" si="3"/>
        <v>1</v>
      </c>
    </row>
    <row r="49" spans="1:12" ht="15.75" x14ac:dyDescent="0.25">
      <c r="A49" s="180" t="s">
        <v>46</v>
      </c>
      <c r="B49" s="57" t="s">
        <v>223</v>
      </c>
      <c r="C49" s="186">
        <v>1</v>
      </c>
      <c r="D49" s="171">
        <v>1</v>
      </c>
      <c r="E49" s="171">
        <v>1</v>
      </c>
      <c r="F49" s="187">
        <v>1</v>
      </c>
      <c r="G49" s="186">
        <v>1</v>
      </c>
      <c r="H49" s="171">
        <v>1</v>
      </c>
      <c r="I49" s="171">
        <v>1</v>
      </c>
      <c r="J49" s="187">
        <v>1</v>
      </c>
      <c r="K49" s="209">
        <f t="shared" si="2"/>
        <v>8</v>
      </c>
      <c r="L49" s="203">
        <f t="shared" si="3"/>
        <v>1</v>
      </c>
    </row>
    <row r="50" spans="1:12" ht="15.75" x14ac:dyDescent="0.25">
      <c r="A50" s="180" t="s">
        <v>191</v>
      </c>
      <c r="B50" s="57" t="s">
        <v>223</v>
      </c>
      <c r="C50" s="186">
        <v>1</v>
      </c>
      <c r="D50" s="171">
        <v>1</v>
      </c>
      <c r="E50" s="171">
        <v>0.5</v>
      </c>
      <c r="F50" s="187">
        <v>1</v>
      </c>
      <c r="G50" s="186">
        <v>1</v>
      </c>
      <c r="H50" s="171">
        <v>1</v>
      </c>
      <c r="I50" s="171">
        <v>0</v>
      </c>
      <c r="J50" s="187">
        <v>1</v>
      </c>
      <c r="K50" s="209">
        <f t="shared" si="2"/>
        <v>6.5</v>
      </c>
      <c r="L50" s="203">
        <f t="shared" si="3"/>
        <v>0.8125</v>
      </c>
    </row>
    <row r="51" spans="1:12" ht="15.75" x14ac:dyDescent="0.25">
      <c r="A51" s="180" t="s">
        <v>86</v>
      </c>
      <c r="B51" s="57" t="s">
        <v>223</v>
      </c>
      <c r="C51" s="186">
        <v>1</v>
      </c>
      <c r="D51" s="171">
        <v>1</v>
      </c>
      <c r="E51" s="171">
        <v>1</v>
      </c>
      <c r="F51" s="187">
        <v>0</v>
      </c>
      <c r="G51" s="186" t="s">
        <v>152</v>
      </c>
      <c r="H51" s="171" t="s">
        <v>152</v>
      </c>
      <c r="I51" s="171" t="s">
        <v>152</v>
      </c>
      <c r="J51" s="187" t="s">
        <v>152</v>
      </c>
      <c r="K51" s="209">
        <f t="shared" si="2"/>
        <v>3</v>
      </c>
      <c r="L51" s="203">
        <f t="shared" si="3"/>
        <v>0.75</v>
      </c>
    </row>
    <row r="52" spans="1:12" ht="15.75" x14ac:dyDescent="0.25">
      <c r="A52" s="180" t="s">
        <v>104</v>
      </c>
      <c r="B52" s="57" t="s">
        <v>223</v>
      </c>
      <c r="C52" s="186">
        <v>1</v>
      </c>
      <c r="D52" s="171">
        <v>1</v>
      </c>
      <c r="E52" s="171">
        <v>1</v>
      </c>
      <c r="F52" s="187">
        <v>0</v>
      </c>
      <c r="G52" s="186" t="s">
        <v>152</v>
      </c>
      <c r="H52" s="171" t="s">
        <v>152</v>
      </c>
      <c r="I52" s="171" t="s">
        <v>152</v>
      </c>
      <c r="J52" s="187" t="s">
        <v>152</v>
      </c>
      <c r="K52" s="209">
        <f t="shared" si="2"/>
        <v>3</v>
      </c>
      <c r="L52" s="203">
        <f t="shared" si="3"/>
        <v>0.75</v>
      </c>
    </row>
    <row r="53" spans="1:12" ht="15.75" x14ac:dyDescent="0.25">
      <c r="A53" s="180" t="s">
        <v>192</v>
      </c>
      <c r="B53" s="57" t="s">
        <v>223</v>
      </c>
      <c r="C53" s="186" t="s">
        <v>152</v>
      </c>
      <c r="D53" s="171" t="s">
        <v>152</v>
      </c>
      <c r="E53" s="171" t="s">
        <v>152</v>
      </c>
      <c r="F53" s="187" t="s">
        <v>152</v>
      </c>
      <c r="G53" s="186" t="s">
        <v>152</v>
      </c>
      <c r="H53" s="171" t="s">
        <v>152</v>
      </c>
      <c r="I53" s="171" t="s">
        <v>152</v>
      </c>
      <c r="J53" s="187" t="s">
        <v>152</v>
      </c>
      <c r="K53" s="209" t="s">
        <v>152</v>
      </c>
      <c r="L53" s="203" t="s">
        <v>152</v>
      </c>
    </row>
    <row r="54" spans="1:12" ht="15.75" x14ac:dyDescent="0.25">
      <c r="A54" s="180" t="s">
        <v>76</v>
      </c>
      <c r="B54" s="57" t="s">
        <v>223</v>
      </c>
      <c r="C54" s="186">
        <v>1</v>
      </c>
      <c r="D54" s="171">
        <v>1</v>
      </c>
      <c r="E54" s="171">
        <v>1</v>
      </c>
      <c r="F54" s="187">
        <v>0.5</v>
      </c>
      <c r="G54" s="186" t="s">
        <v>152</v>
      </c>
      <c r="H54" s="171" t="s">
        <v>152</v>
      </c>
      <c r="I54" s="171" t="s">
        <v>152</v>
      </c>
      <c r="J54" s="187" t="s">
        <v>152</v>
      </c>
      <c r="K54" s="209">
        <f t="shared" ref="K54:K63" si="4">SUM(C54:J54)</f>
        <v>3.5</v>
      </c>
      <c r="L54" s="203">
        <f t="shared" ref="L54:L63" si="5">AVERAGE(C54:J54)</f>
        <v>0.875</v>
      </c>
    </row>
    <row r="55" spans="1:12" ht="15.75" x14ac:dyDescent="0.25">
      <c r="A55" s="180" t="s">
        <v>193</v>
      </c>
      <c r="B55" s="57" t="s">
        <v>223</v>
      </c>
      <c r="C55" s="186">
        <v>1</v>
      </c>
      <c r="D55" s="171">
        <v>1</v>
      </c>
      <c r="E55" s="171">
        <v>1</v>
      </c>
      <c r="F55" s="187">
        <v>1</v>
      </c>
      <c r="G55" s="186">
        <v>1</v>
      </c>
      <c r="H55" s="171">
        <v>1</v>
      </c>
      <c r="I55" s="171">
        <v>1</v>
      </c>
      <c r="J55" s="187">
        <v>1</v>
      </c>
      <c r="K55" s="209">
        <f t="shared" si="4"/>
        <v>8</v>
      </c>
      <c r="L55" s="203">
        <f t="shared" si="5"/>
        <v>1</v>
      </c>
    </row>
    <row r="56" spans="1:12" ht="15.75" x14ac:dyDescent="0.25">
      <c r="A56" s="180" t="s">
        <v>36</v>
      </c>
      <c r="B56" s="57" t="s">
        <v>223</v>
      </c>
      <c r="C56" s="186">
        <v>1</v>
      </c>
      <c r="D56" s="171">
        <v>1</v>
      </c>
      <c r="E56" s="171">
        <v>1</v>
      </c>
      <c r="F56" s="187">
        <v>1</v>
      </c>
      <c r="G56" s="186">
        <v>1</v>
      </c>
      <c r="H56" s="171">
        <v>1</v>
      </c>
      <c r="I56" s="171">
        <v>1</v>
      </c>
      <c r="J56" s="187">
        <v>1</v>
      </c>
      <c r="K56" s="209">
        <f t="shared" si="4"/>
        <v>8</v>
      </c>
      <c r="L56" s="203">
        <f t="shared" si="5"/>
        <v>1</v>
      </c>
    </row>
    <row r="57" spans="1:12" ht="15.75" x14ac:dyDescent="0.25">
      <c r="A57" s="180" t="s">
        <v>89</v>
      </c>
      <c r="B57" s="57" t="s">
        <v>223</v>
      </c>
      <c r="C57" s="186">
        <v>1</v>
      </c>
      <c r="D57" s="171">
        <v>0.5</v>
      </c>
      <c r="E57" s="171">
        <v>0</v>
      </c>
      <c r="F57" s="187">
        <v>0</v>
      </c>
      <c r="G57" s="186" t="s">
        <v>152</v>
      </c>
      <c r="H57" s="171" t="s">
        <v>152</v>
      </c>
      <c r="I57" s="171" t="s">
        <v>152</v>
      </c>
      <c r="J57" s="187" t="s">
        <v>152</v>
      </c>
      <c r="K57" s="209">
        <f t="shared" si="4"/>
        <v>1.5</v>
      </c>
      <c r="L57" s="203">
        <f t="shared" si="5"/>
        <v>0.375</v>
      </c>
    </row>
    <row r="58" spans="1:12" ht="15.75" x14ac:dyDescent="0.25">
      <c r="A58" s="180" t="s">
        <v>32</v>
      </c>
      <c r="B58" s="57" t="s">
        <v>224</v>
      </c>
      <c r="C58" s="186">
        <v>1</v>
      </c>
      <c r="D58" s="171">
        <v>1</v>
      </c>
      <c r="E58" s="171">
        <v>1</v>
      </c>
      <c r="F58" s="187">
        <v>0.5</v>
      </c>
      <c r="G58" s="186" t="s">
        <v>152</v>
      </c>
      <c r="H58" s="171" t="s">
        <v>152</v>
      </c>
      <c r="I58" s="171" t="s">
        <v>152</v>
      </c>
      <c r="J58" s="187" t="s">
        <v>152</v>
      </c>
      <c r="K58" s="209">
        <f t="shared" si="4"/>
        <v>3.5</v>
      </c>
      <c r="L58" s="203">
        <f t="shared" si="5"/>
        <v>0.875</v>
      </c>
    </row>
    <row r="59" spans="1:12" ht="15.75" x14ac:dyDescent="0.25">
      <c r="A59" s="180" t="s">
        <v>71</v>
      </c>
      <c r="B59" s="57" t="s">
        <v>223</v>
      </c>
      <c r="C59" s="186" t="s">
        <v>152</v>
      </c>
      <c r="D59" s="171" t="s">
        <v>152</v>
      </c>
      <c r="E59" s="171" t="s">
        <v>152</v>
      </c>
      <c r="F59" s="187" t="s">
        <v>152</v>
      </c>
      <c r="G59" s="186">
        <v>1</v>
      </c>
      <c r="H59" s="171">
        <v>1</v>
      </c>
      <c r="I59" s="171">
        <v>0</v>
      </c>
      <c r="J59" s="187">
        <v>0.5</v>
      </c>
      <c r="K59" s="209">
        <f t="shared" si="4"/>
        <v>2.5</v>
      </c>
      <c r="L59" s="203">
        <f t="shared" si="5"/>
        <v>0.625</v>
      </c>
    </row>
    <row r="60" spans="1:12" ht="15.75" x14ac:dyDescent="0.25">
      <c r="A60" s="180" t="s">
        <v>92</v>
      </c>
      <c r="B60" s="57" t="s">
        <v>224</v>
      </c>
      <c r="C60" s="186">
        <v>1</v>
      </c>
      <c r="D60" s="171">
        <v>1</v>
      </c>
      <c r="E60" s="171">
        <v>1</v>
      </c>
      <c r="F60" s="187">
        <v>1</v>
      </c>
      <c r="G60" s="186">
        <v>1</v>
      </c>
      <c r="H60" s="171">
        <v>1</v>
      </c>
      <c r="I60" s="171">
        <v>1</v>
      </c>
      <c r="J60" s="187">
        <v>1</v>
      </c>
      <c r="K60" s="209">
        <f t="shared" si="4"/>
        <v>8</v>
      </c>
      <c r="L60" s="203">
        <f t="shared" si="5"/>
        <v>1</v>
      </c>
    </row>
    <row r="61" spans="1:12" ht="15.75" x14ac:dyDescent="0.25">
      <c r="A61" s="180" t="s">
        <v>93</v>
      </c>
      <c r="B61" s="57" t="s">
        <v>224</v>
      </c>
      <c r="C61" s="186">
        <v>1</v>
      </c>
      <c r="D61" s="171">
        <v>1</v>
      </c>
      <c r="E61" s="171">
        <v>0.5</v>
      </c>
      <c r="F61" s="187">
        <v>0.5</v>
      </c>
      <c r="G61" s="186">
        <v>1</v>
      </c>
      <c r="H61" s="171">
        <v>1</v>
      </c>
      <c r="I61" s="171">
        <v>0</v>
      </c>
      <c r="J61" s="187">
        <v>0</v>
      </c>
      <c r="K61" s="209">
        <f t="shared" si="4"/>
        <v>5</v>
      </c>
      <c r="L61" s="203">
        <f t="shared" si="5"/>
        <v>0.625</v>
      </c>
    </row>
    <row r="62" spans="1:12" ht="15.75" x14ac:dyDescent="0.25">
      <c r="A62" s="180" t="s">
        <v>88</v>
      </c>
      <c r="B62" s="57" t="s">
        <v>223</v>
      </c>
      <c r="C62" s="186">
        <v>1</v>
      </c>
      <c r="D62" s="171">
        <v>1</v>
      </c>
      <c r="E62" s="171">
        <v>1</v>
      </c>
      <c r="F62" s="187">
        <v>0.5</v>
      </c>
      <c r="G62" s="186" t="s">
        <v>152</v>
      </c>
      <c r="H62" s="171" t="s">
        <v>152</v>
      </c>
      <c r="I62" s="171" t="s">
        <v>152</v>
      </c>
      <c r="J62" s="187" t="s">
        <v>152</v>
      </c>
      <c r="K62" s="209">
        <f t="shared" si="4"/>
        <v>3.5</v>
      </c>
      <c r="L62" s="203">
        <f t="shared" si="5"/>
        <v>0.875</v>
      </c>
    </row>
    <row r="63" spans="1:12" ht="15.75" x14ac:dyDescent="0.25">
      <c r="A63" s="180" t="s">
        <v>194</v>
      </c>
      <c r="B63" s="57" t="s">
        <v>223</v>
      </c>
      <c r="C63" s="186">
        <v>1</v>
      </c>
      <c r="D63" s="171">
        <v>1</v>
      </c>
      <c r="E63" s="171">
        <v>0</v>
      </c>
      <c r="F63" s="187">
        <v>0</v>
      </c>
      <c r="G63" s="186" t="s">
        <v>152</v>
      </c>
      <c r="H63" s="171" t="s">
        <v>152</v>
      </c>
      <c r="I63" s="171" t="s">
        <v>152</v>
      </c>
      <c r="J63" s="187" t="s">
        <v>152</v>
      </c>
      <c r="K63" s="209">
        <f t="shared" si="4"/>
        <v>2</v>
      </c>
      <c r="L63" s="203">
        <f t="shared" si="5"/>
        <v>0.5</v>
      </c>
    </row>
    <row r="64" spans="1:12" ht="15.75" x14ac:dyDescent="0.25">
      <c r="A64" s="180" t="s">
        <v>133</v>
      </c>
      <c r="B64" s="57" t="s">
        <v>223</v>
      </c>
      <c r="C64" s="186" t="s">
        <v>152</v>
      </c>
      <c r="D64" s="171" t="s">
        <v>152</v>
      </c>
      <c r="E64" s="171" t="s">
        <v>152</v>
      </c>
      <c r="F64" s="187" t="s">
        <v>152</v>
      </c>
      <c r="G64" s="186" t="s">
        <v>152</v>
      </c>
      <c r="H64" s="171" t="s">
        <v>152</v>
      </c>
      <c r="I64" s="171" t="s">
        <v>152</v>
      </c>
      <c r="J64" s="187" t="s">
        <v>152</v>
      </c>
      <c r="K64" s="209" t="s">
        <v>152</v>
      </c>
      <c r="L64" s="203" t="s">
        <v>152</v>
      </c>
    </row>
    <row r="65" spans="1:12" ht="15.75" x14ac:dyDescent="0.25">
      <c r="A65" s="180" t="s">
        <v>136</v>
      </c>
      <c r="B65" s="57" t="s">
        <v>223</v>
      </c>
      <c r="C65" s="186" t="s">
        <v>152</v>
      </c>
      <c r="D65" s="171" t="s">
        <v>152</v>
      </c>
      <c r="E65" s="171" t="s">
        <v>152</v>
      </c>
      <c r="F65" s="187" t="s">
        <v>152</v>
      </c>
      <c r="G65" s="186" t="s">
        <v>152</v>
      </c>
      <c r="H65" s="171" t="s">
        <v>152</v>
      </c>
      <c r="I65" s="171" t="s">
        <v>152</v>
      </c>
      <c r="J65" s="187" t="s">
        <v>152</v>
      </c>
      <c r="K65" s="209" t="s">
        <v>152</v>
      </c>
      <c r="L65" s="203" t="s">
        <v>152</v>
      </c>
    </row>
    <row r="66" spans="1:12" ht="15.75" x14ac:dyDescent="0.25">
      <c r="A66" s="180" t="s">
        <v>137</v>
      </c>
      <c r="B66" s="57" t="s">
        <v>223</v>
      </c>
      <c r="C66" s="186" t="s">
        <v>152</v>
      </c>
      <c r="D66" s="171" t="s">
        <v>152</v>
      </c>
      <c r="E66" s="171" t="s">
        <v>152</v>
      </c>
      <c r="F66" s="187" t="s">
        <v>152</v>
      </c>
      <c r="G66" s="186" t="s">
        <v>152</v>
      </c>
      <c r="H66" s="171" t="s">
        <v>152</v>
      </c>
      <c r="I66" s="171" t="s">
        <v>152</v>
      </c>
      <c r="J66" s="187" t="s">
        <v>152</v>
      </c>
      <c r="K66" s="209" t="s">
        <v>152</v>
      </c>
      <c r="L66" s="203" t="s">
        <v>152</v>
      </c>
    </row>
    <row r="67" spans="1:12" ht="15.75" x14ac:dyDescent="0.25">
      <c r="A67" s="180" t="s">
        <v>115</v>
      </c>
      <c r="B67" s="57" t="s">
        <v>223</v>
      </c>
      <c r="C67" s="186">
        <v>1</v>
      </c>
      <c r="D67" s="171">
        <v>1</v>
      </c>
      <c r="E67" s="171">
        <v>1</v>
      </c>
      <c r="F67" s="187">
        <v>0.5</v>
      </c>
      <c r="G67" s="186">
        <v>1</v>
      </c>
      <c r="H67" s="171">
        <v>1</v>
      </c>
      <c r="I67" s="171">
        <v>0</v>
      </c>
      <c r="J67" s="187">
        <v>0</v>
      </c>
      <c r="K67" s="209">
        <f t="shared" ref="K67:K73" si="6">SUM(C67:J67)</f>
        <v>5.5</v>
      </c>
      <c r="L67" s="203">
        <f t="shared" ref="L67:L73" si="7">AVERAGE(C67:J67)</f>
        <v>0.6875</v>
      </c>
    </row>
    <row r="68" spans="1:12" ht="15.75" x14ac:dyDescent="0.25">
      <c r="A68" s="180" t="s">
        <v>195</v>
      </c>
      <c r="B68" s="57" t="s">
        <v>223</v>
      </c>
      <c r="C68" s="186">
        <v>1</v>
      </c>
      <c r="D68" s="171">
        <v>1</v>
      </c>
      <c r="E68" s="171">
        <v>1</v>
      </c>
      <c r="F68" s="187">
        <v>0</v>
      </c>
      <c r="G68" s="186" t="s">
        <v>152</v>
      </c>
      <c r="H68" s="171" t="s">
        <v>152</v>
      </c>
      <c r="I68" s="171" t="s">
        <v>152</v>
      </c>
      <c r="J68" s="187" t="s">
        <v>152</v>
      </c>
      <c r="K68" s="209">
        <f t="shared" si="6"/>
        <v>3</v>
      </c>
      <c r="L68" s="203">
        <f t="shared" si="7"/>
        <v>0.75</v>
      </c>
    </row>
    <row r="69" spans="1:12" ht="15.75" x14ac:dyDescent="0.25">
      <c r="A69" s="180" t="s">
        <v>80</v>
      </c>
      <c r="B69" s="57" t="s">
        <v>223</v>
      </c>
      <c r="C69" s="186">
        <v>1</v>
      </c>
      <c r="D69" s="171">
        <v>1</v>
      </c>
      <c r="E69" s="171">
        <v>1</v>
      </c>
      <c r="F69" s="187">
        <v>1</v>
      </c>
      <c r="G69" s="186">
        <v>1</v>
      </c>
      <c r="H69" s="171">
        <v>1</v>
      </c>
      <c r="I69" s="171">
        <v>1</v>
      </c>
      <c r="J69" s="187">
        <v>0</v>
      </c>
      <c r="K69" s="209">
        <f t="shared" si="6"/>
        <v>7</v>
      </c>
      <c r="L69" s="203">
        <f t="shared" si="7"/>
        <v>0.875</v>
      </c>
    </row>
    <row r="70" spans="1:12" ht="15.75" x14ac:dyDescent="0.25">
      <c r="A70" s="180" t="s">
        <v>196</v>
      </c>
      <c r="B70" s="57" t="s">
        <v>223</v>
      </c>
      <c r="C70" s="186" t="s">
        <v>152</v>
      </c>
      <c r="D70" s="171" t="s">
        <v>152</v>
      </c>
      <c r="E70" s="171" t="s">
        <v>152</v>
      </c>
      <c r="F70" s="187" t="s">
        <v>152</v>
      </c>
      <c r="G70" s="186">
        <v>1</v>
      </c>
      <c r="H70" s="171">
        <v>1</v>
      </c>
      <c r="I70" s="171">
        <v>0</v>
      </c>
      <c r="J70" s="187">
        <v>0</v>
      </c>
      <c r="K70" s="209">
        <f t="shared" si="6"/>
        <v>2</v>
      </c>
      <c r="L70" s="203">
        <f t="shared" si="7"/>
        <v>0.5</v>
      </c>
    </row>
    <row r="71" spans="1:12" ht="15.75" x14ac:dyDescent="0.25">
      <c r="A71" s="180" t="s">
        <v>96</v>
      </c>
      <c r="B71" s="57" t="s">
        <v>223</v>
      </c>
      <c r="C71" s="186" t="s">
        <v>152</v>
      </c>
      <c r="D71" s="171" t="s">
        <v>152</v>
      </c>
      <c r="E71" s="171" t="s">
        <v>152</v>
      </c>
      <c r="F71" s="187" t="s">
        <v>152</v>
      </c>
      <c r="G71" s="186">
        <v>1</v>
      </c>
      <c r="H71" s="171">
        <v>1</v>
      </c>
      <c r="I71" s="171">
        <v>0</v>
      </c>
      <c r="J71" s="187">
        <v>0</v>
      </c>
      <c r="K71" s="209">
        <f t="shared" si="6"/>
        <v>2</v>
      </c>
      <c r="L71" s="203">
        <f t="shared" si="7"/>
        <v>0.5</v>
      </c>
    </row>
    <row r="72" spans="1:12" ht="15.75" x14ac:dyDescent="0.25">
      <c r="A72" s="180" t="s">
        <v>25</v>
      </c>
      <c r="B72" s="57" t="s">
        <v>223</v>
      </c>
      <c r="C72" s="186">
        <v>1</v>
      </c>
      <c r="D72" s="171">
        <v>1</v>
      </c>
      <c r="E72" s="171">
        <v>1</v>
      </c>
      <c r="F72" s="187">
        <v>1</v>
      </c>
      <c r="G72" s="186">
        <v>1</v>
      </c>
      <c r="H72" s="171">
        <v>1</v>
      </c>
      <c r="I72" s="171">
        <v>0</v>
      </c>
      <c r="J72" s="187">
        <v>1</v>
      </c>
      <c r="K72" s="209">
        <f t="shared" si="6"/>
        <v>7</v>
      </c>
      <c r="L72" s="203">
        <f t="shared" si="7"/>
        <v>0.875</v>
      </c>
    </row>
    <row r="73" spans="1:12" ht="15.75" x14ac:dyDescent="0.25">
      <c r="A73" s="180" t="s">
        <v>106</v>
      </c>
      <c r="B73" s="57" t="s">
        <v>223</v>
      </c>
      <c r="C73" s="186">
        <v>1</v>
      </c>
      <c r="D73" s="171">
        <v>1</v>
      </c>
      <c r="E73" s="171">
        <v>1</v>
      </c>
      <c r="F73" s="187">
        <v>0</v>
      </c>
      <c r="G73" s="186" t="s">
        <v>152</v>
      </c>
      <c r="H73" s="171" t="s">
        <v>152</v>
      </c>
      <c r="I73" s="171" t="s">
        <v>152</v>
      </c>
      <c r="J73" s="187" t="s">
        <v>152</v>
      </c>
      <c r="K73" s="209">
        <f t="shared" si="6"/>
        <v>3</v>
      </c>
      <c r="L73" s="203">
        <f t="shared" si="7"/>
        <v>0.75</v>
      </c>
    </row>
    <row r="74" spans="1:12" ht="15.75" x14ac:dyDescent="0.25">
      <c r="A74" s="180" t="s">
        <v>147</v>
      </c>
      <c r="B74" s="57" t="s">
        <v>223</v>
      </c>
      <c r="C74" s="186" t="s">
        <v>152</v>
      </c>
      <c r="D74" s="171" t="s">
        <v>152</v>
      </c>
      <c r="E74" s="171" t="s">
        <v>152</v>
      </c>
      <c r="F74" s="187" t="s">
        <v>152</v>
      </c>
      <c r="G74" s="186" t="s">
        <v>152</v>
      </c>
      <c r="H74" s="171" t="s">
        <v>152</v>
      </c>
      <c r="I74" s="171" t="s">
        <v>152</v>
      </c>
      <c r="J74" s="187" t="s">
        <v>152</v>
      </c>
      <c r="K74" s="209" t="s">
        <v>152</v>
      </c>
      <c r="L74" s="203" t="s">
        <v>152</v>
      </c>
    </row>
    <row r="75" spans="1:12" ht="15.75" x14ac:dyDescent="0.25">
      <c r="A75" s="180" t="s">
        <v>42</v>
      </c>
      <c r="B75" s="57" t="s">
        <v>223</v>
      </c>
      <c r="C75" s="186" t="s">
        <v>152</v>
      </c>
      <c r="D75" s="171" t="s">
        <v>152</v>
      </c>
      <c r="E75" s="171" t="s">
        <v>152</v>
      </c>
      <c r="F75" s="187" t="s">
        <v>152</v>
      </c>
      <c r="G75" s="186" t="s">
        <v>152</v>
      </c>
      <c r="H75" s="171" t="s">
        <v>152</v>
      </c>
      <c r="I75" s="171" t="s">
        <v>152</v>
      </c>
      <c r="J75" s="187" t="s">
        <v>152</v>
      </c>
      <c r="K75" s="209" t="s">
        <v>152</v>
      </c>
      <c r="L75" s="203" t="s">
        <v>152</v>
      </c>
    </row>
    <row r="76" spans="1:12" ht="15.75" x14ac:dyDescent="0.25">
      <c r="A76" s="180" t="s">
        <v>97</v>
      </c>
      <c r="B76" s="57" t="s">
        <v>224</v>
      </c>
      <c r="C76" s="186">
        <v>1</v>
      </c>
      <c r="D76" s="171">
        <v>1</v>
      </c>
      <c r="E76" s="171">
        <v>1</v>
      </c>
      <c r="F76" s="187">
        <v>0</v>
      </c>
      <c r="G76" s="186" t="s">
        <v>152</v>
      </c>
      <c r="H76" s="171" t="s">
        <v>152</v>
      </c>
      <c r="I76" s="171" t="s">
        <v>152</v>
      </c>
      <c r="J76" s="187" t="s">
        <v>152</v>
      </c>
      <c r="K76" s="209">
        <f>SUM(C76:J76)</f>
        <v>3</v>
      </c>
      <c r="L76" s="203">
        <f>AVERAGE(C76:J76)</f>
        <v>0.75</v>
      </c>
    </row>
    <row r="77" spans="1:12" ht="15.75" x14ac:dyDescent="0.25">
      <c r="A77" s="180" t="s">
        <v>197</v>
      </c>
      <c r="B77" s="57" t="s">
        <v>225</v>
      </c>
      <c r="C77" s="186">
        <v>1</v>
      </c>
      <c r="D77" s="171">
        <v>1</v>
      </c>
      <c r="E77" s="171">
        <v>1</v>
      </c>
      <c r="F77" s="187">
        <v>0.5</v>
      </c>
      <c r="G77" s="186" t="s">
        <v>152</v>
      </c>
      <c r="H77" s="171" t="s">
        <v>152</v>
      </c>
      <c r="I77" s="171" t="s">
        <v>152</v>
      </c>
      <c r="J77" s="187" t="s">
        <v>152</v>
      </c>
      <c r="K77" s="209">
        <f>SUM(C77:J77)</f>
        <v>3.5</v>
      </c>
      <c r="L77" s="203">
        <f>AVERAGE(C77:J77)</f>
        <v>0.875</v>
      </c>
    </row>
    <row r="78" spans="1:12" ht="15.75" x14ac:dyDescent="0.25">
      <c r="A78" s="180" t="s">
        <v>145</v>
      </c>
      <c r="B78" s="57" t="s">
        <v>223</v>
      </c>
      <c r="C78" s="186" t="s">
        <v>152</v>
      </c>
      <c r="D78" s="171" t="s">
        <v>152</v>
      </c>
      <c r="E78" s="171" t="s">
        <v>152</v>
      </c>
      <c r="F78" s="187" t="s">
        <v>152</v>
      </c>
      <c r="G78" s="186" t="s">
        <v>152</v>
      </c>
      <c r="H78" s="171" t="s">
        <v>152</v>
      </c>
      <c r="I78" s="171" t="s">
        <v>152</v>
      </c>
      <c r="J78" s="187" t="s">
        <v>152</v>
      </c>
      <c r="K78" s="209" t="s">
        <v>152</v>
      </c>
      <c r="L78" s="203" t="s">
        <v>152</v>
      </c>
    </row>
    <row r="79" spans="1:12" ht="15.75" x14ac:dyDescent="0.25">
      <c r="A79" s="180" t="s">
        <v>135</v>
      </c>
      <c r="B79" s="57" t="s">
        <v>223</v>
      </c>
      <c r="C79" s="186">
        <v>1</v>
      </c>
      <c r="D79" s="171">
        <v>1</v>
      </c>
      <c r="E79" s="171">
        <v>1</v>
      </c>
      <c r="F79" s="187">
        <v>0</v>
      </c>
      <c r="G79" s="186" t="s">
        <v>152</v>
      </c>
      <c r="H79" s="171" t="s">
        <v>152</v>
      </c>
      <c r="I79" s="171" t="s">
        <v>152</v>
      </c>
      <c r="J79" s="187" t="s">
        <v>152</v>
      </c>
      <c r="K79" s="209">
        <f t="shared" ref="K79:K85" si="8">SUM(C79:J79)</f>
        <v>3</v>
      </c>
      <c r="L79" s="203">
        <f t="shared" ref="L79:L85" si="9">AVERAGE(C79:J79)</f>
        <v>0.75</v>
      </c>
    </row>
    <row r="80" spans="1:12" ht="15.75" x14ac:dyDescent="0.25">
      <c r="A80" s="180" t="s">
        <v>198</v>
      </c>
      <c r="B80" s="57" t="s">
        <v>223</v>
      </c>
      <c r="C80" s="186">
        <v>1</v>
      </c>
      <c r="D80" s="171">
        <v>1</v>
      </c>
      <c r="E80" s="171">
        <v>0</v>
      </c>
      <c r="F80" s="187">
        <v>1</v>
      </c>
      <c r="G80" s="186">
        <v>1</v>
      </c>
      <c r="H80" s="171">
        <v>1</v>
      </c>
      <c r="I80" s="171">
        <v>0</v>
      </c>
      <c r="J80" s="187">
        <v>0</v>
      </c>
      <c r="K80" s="209">
        <f t="shared" si="8"/>
        <v>5</v>
      </c>
      <c r="L80" s="203">
        <f t="shared" si="9"/>
        <v>0.625</v>
      </c>
    </row>
    <row r="81" spans="1:12" ht="15.75" x14ac:dyDescent="0.25">
      <c r="A81" s="180" t="s">
        <v>113</v>
      </c>
      <c r="B81" s="57" t="s">
        <v>223</v>
      </c>
      <c r="C81" s="186">
        <v>1</v>
      </c>
      <c r="D81" s="171">
        <v>1</v>
      </c>
      <c r="E81" s="171">
        <v>0</v>
      </c>
      <c r="F81" s="187">
        <v>1</v>
      </c>
      <c r="G81" s="186">
        <v>1</v>
      </c>
      <c r="H81" s="171">
        <v>1</v>
      </c>
      <c r="I81" s="171">
        <v>0</v>
      </c>
      <c r="J81" s="187">
        <v>0</v>
      </c>
      <c r="K81" s="209">
        <f t="shared" si="8"/>
        <v>5</v>
      </c>
      <c r="L81" s="203">
        <f t="shared" si="9"/>
        <v>0.625</v>
      </c>
    </row>
    <row r="82" spans="1:12" ht="15.75" x14ac:dyDescent="0.25">
      <c r="A82" s="180" t="s">
        <v>199</v>
      </c>
      <c r="B82" s="57" t="s">
        <v>224</v>
      </c>
      <c r="C82" s="186">
        <v>1</v>
      </c>
      <c r="D82" s="171">
        <v>1</v>
      </c>
      <c r="E82" s="171">
        <v>1</v>
      </c>
      <c r="F82" s="187">
        <v>1</v>
      </c>
      <c r="G82" s="186">
        <v>1</v>
      </c>
      <c r="H82" s="171">
        <v>1</v>
      </c>
      <c r="I82" s="171">
        <v>0</v>
      </c>
      <c r="J82" s="187">
        <v>0</v>
      </c>
      <c r="K82" s="209">
        <f t="shared" si="8"/>
        <v>6</v>
      </c>
      <c r="L82" s="203">
        <f t="shared" si="9"/>
        <v>0.75</v>
      </c>
    </row>
    <row r="83" spans="1:12" ht="15.75" x14ac:dyDescent="0.25">
      <c r="A83" s="180" t="s">
        <v>44</v>
      </c>
      <c r="B83" s="57" t="s">
        <v>223</v>
      </c>
      <c r="C83" s="186">
        <v>1</v>
      </c>
      <c r="D83" s="171">
        <v>1</v>
      </c>
      <c r="E83" s="171">
        <v>1</v>
      </c>
      <c r="F83" s="187">
        <v>0.5</v>
      </c>
      <c r="G83" s="186" t="s">
        <v>152</v>
      </c>
      <c r="H83" s="171" t="s">
        <v>152</v>
      </c>
      <c r="I83" s="171" t="s">
        <v>152</v>
      </c>
      <c r="J83" s="187" t="s">
        <v>152</v>
      </c>
      <c r="K83" s="209">
        <f t="shared" si="8"/>
        <v>3.5</v>
      </c>
      <c r="L83" s="203">
        <f t="shared" si="9"/>
        <v>0.875</v>
      </c>
    </row>
    <row r="84" spans="1:12" ht="15.75" x14ac:dyDescent="0.25">
      <c r="A84" s="180" t="s">
        <v>200</v>
      </c>
      <c r="B84" s="57" t="s">
        <v>223</v>
      </c>
      <c r="C84" s="186">
        <v>1</v>
      </c>
      <c r="D84" s="171">
        <v>1</v>
      </c>
      <c r="E84" s="171">
        <v>0.5</v>
      </c>
      <c r="F84" s="187">
        <v>0.5</v>
      </c>
      <c r="G84" s="186" t="s">
        <v>152</v>
      </c>
      <c r="H84" s="171" t="s">
        <v>152</v>
      </c>
      <c r="I84" s="171" t="s">
        <v>152</v>
      </c>
      <c r="J84" s="187" t="s">
        <v>152</v>
      </c>
      <c r="K84" s="209">
        <f t="shared" si="8"/>
        <v>3</v>
      </c>
      <c r="L84" s="203">
        <f t="shared" si="9"/>
        <v>0.75</v>
      </c>
    </row>
    <row r="85" spans="1:12" ht="15.75" x14ac:dyDescent="0.25">
      <c r="A85" s="180" t="s">
        <v>201</v>
      </c>
      <c r="B85" s="57" t="s">
        <v>223</v>
      </c>
      <c r="C85" s="186">
        <v>1</v>
      </c>
      <c r="D85" s="171">
        <v>1</v>
      </c>
      <c r="E85" s="171">
        <v>1</v>
      </c>
      <c r="F85" s="187">
        <v>1</v>
      </c>
      <c r="G85" s="186" t="s">
        <v>152</v>
      </c>
      <c r="H85" s="171" t="s">
        <v>152</v>
      </c>
      <c r="I85" s="171" t="s">
        <v>152</v>
      </c>
      <c r="J85" s="187" t="s">
        <v>152</v>
      </c>
      <c r="K85" s="209">
        <f t="shared" si="8"/>
        <v>4</v>
      </c>
      <c r="L85" s="203">
        <f t="shared" si="9"/>
        <v>1</v>
      </c>
    </row>
    <row r="86" spans="1:12" ht="15.75" x14ac:dyDescent="0.25">
      <c r="A86" s="180" t="s">
        <v>144</v>
      </c>
      <c r="B86" s="57" t="s">
        <v>223</v>
      </c>
      <c r="C86" s="186" t="s">
        <v>152</v>
      </c>
      <c r="D86" s="171" t="s">
        <v>152</v>
      </c>
      <c r="E86" s="171" t="s">
        <v>152</v>
      </c>
      <c r="F86" s="187" t="s">
        <v>152</v>
      </c>
      <c r="G86" s="186" t="s">
        <v>152</v>
      </c>
      <c r="H86" s="171" t="s">
        <v>152</v>
      </c>
      <c r="I86" s="171" t="s">
        <v>152</v>
      </c>
      <c r="J86" s="187" t="s">
        <v>152</v>
      </c>
      <c r="K86" s="209" t="s">
        <v>152</v>
      </c>
      <c r="L86" s="203" t="s">
        <v>152</v>
      </c>
    </row>
    <row r="87" spans="1:12" ht="15.75" x14ac:dyDescent="0.25">
      <c r="A87" s="180" t="s">
        <v>81</v>
      </c>
      <c r="B87" s="57" t="s">
        <v>223</v>
      </c>
      <c r="C87" s="186">
        <v>1</v>
      </c>
      <c r="D87" s="171">
        <v>1</v>
      </c>
      <c r="E87" s="171">
        <v>1</v>
      </c>
      <c r="F87" s="187">
        <v>0.5</v>
      </c>
      <c r="G87" s="186">
        <v>1</v>
      </c>
      <c r="H87" s="171">
        <v>0</v>
      </c>
      <c r="I87" s="171">
        <v>1</v>
      </c>
      <c r="J87" s="187">
        <v>0</v>
      </c>
      <c r="K87" s="209">
        <f>SUM(C87:J87)</f>
        <v>5.5</v>
      </c>
      <c r="L87" s="203">
        <f>AVERAGE(C87:J87)</f>
        <v>0.6875</v>
      </c>
    </row>
    <row r="88" spans="1:12" ht="15.75" x14ac:dyDescent="0.25">
      <c r="A88" s="180" t="s">
        <v>146</v>
      </c>
      <c r="B88" s="57" t="s">
        <v>223</v>
      </c>
      <c r="C88" s="186">
        <v>1</v>
      </c>
      <c r="D88" s="171">
        <v>0</v>
      </c>
      <c r="E88" s="171">
        <v>0</v>
      </c>
      <c r="F88" s="187">
        <v>0</v>
      </c>
      <c r="G88" s="186" t="s">
        <v>152</v>
      </c>
      <c r="H88" s="171" t="s">
        <v>152</v>
      </c>
      <c r="I88" s="171" t="s">
        <v>152</v>
      </c>
      <c r="J88" s="187" t="s">
        <v>152</v>
      </c>
      <c r="K88" s="209">
        <f>SUM(C88:J88)</f>
        <v>1</v>
      </c>
      <c r="L88" s="203">
        <f>AVERAGE(C88:J88)</f>
        <v>0.25</v>
      </c>
    </row>
    <row r="89" spans="1:12" ht="15.75" x14ac:dyDescent="0.25">
      <c r="A89" s="180" t="s">
        <v>48</v>
      </c>
      <c r="B89" s="57" t="s">
        <v>223</v>
      </c>
      <c r="C89" s="186" t="s">
        <v>152</v>
      </c>
      <c r="D89" s="171" t="s">
        <v>152</v>
      </c>
      <c r="E89" s="171" t="s">
        <v>152</v>
      </c>
      <c r="F89" s="187" t="s">
        <v>152</v>
      </c>
      <c r="G89" s="186" t="s">
        <v>152</v>
      </c>
      <c r="H89" s="171" t="s">
        <v>152</v>
      </c>
      <c r="I89" s="171" t="s">
        <v>152</v>
      </c>
      <c r="J89" s="187" t="s">
        <v>152</v>
      </c>
      <c r="K89" s="209" t="s">
        <v>152</v>
      </c>
      <c r="L89" s="203" t="s">
        <v>152</v>
      </c>
    </row>
    <row r="90" spans="1:12" ht="15.75" x14ac:dyDescent="0.25">
      <c r="A90" s="180" t="s">
        <v>70</v>
      </c>
      <c r="B90" s="57" t="s">
        <v>223</v>
      </c>
      <c r="C90" s="186">
        <v>1</v>
      </c>
      <c r="D90" s="171">
        <v>1</v>
      </c>
      <c r="E90" s="171">
        <v>1</v>
      </c>
      <c r="F90" s="187">
        <v>1</v>
      </c>
      <c r="G90" s="186">
        <v>1</v>
      </c>
      <c r="H90" s="171">
        <v>1</v>
      </c>
      <c r="I90" s="171">
        <v>0</v>
      </c>
      <c r="J90" s="187">
        <v>1</v>
      </c>
      <c r="K90" s="209">
        <f>SUM(C90:J90)</f>
        <v>7</v>
      </c>
      <c r="L90" s="203">
        <f>AVERAGE(C90:J90)</f>
        <v>0.875</v>
      </c>
    </row>
    <row r="91" spans="1:12" ht="15.75" x14ac:dyDescent="0.25">
      <c r="A91" s="180" t="s">
        <v>108</v>
      </c>
      <c r="B91" s="57" t="s">
        <v>223</v>
      </c>
      <c r="C91" s="186">
        <v>1</v>
      </c>
      <c r="D91" s="171">
        <v>1</v>
      </c>
      <c r="E91" s="171">
        <v>0</v>
      </c>
      <c r="F91" s="187">
        <v>0</v>
      </c>
      <c r="G91" s="186">
        <v>1</v>
      </c>
      <c r="H91" s="171">
        <v>1</v>
      </c>
      <c r="I91" s="171">
        <v>0</v>
      </c>
      <c r="J91" s="187">
        <v>0</v>
      </c>
      <c r="K91" s="209">
        <f>SUM(C91:J91)</f>
        <v>4</v>
      </c>
      <c r="L91" s="203">
        <f>AVERAGE(C91:J91)</f>
        <v>0.5</v>
      </c>
    </row>
    <row r="92" spans="1:12" ht="15.75" x14ac:dyDescent="0.25">
      <c r="A92" s="180" t="s">
        <v>13</v>
      </c>
      <c r="B92" s="57" t="s">
        <v>223</v>
      </c>
      <c r="C92" s="186">
        <v>1</v>
      </c>
      <c r="D92" s="171">
        <v>1</v>
      </c>
      <c r="E92" s="171">
        <v>1</v>
      </c>
      <c r="F92" s="187">
        <v>1</v>
      </c>
      <c r="G92" s="186" t="s">
        <v>152</v>
      </c>
      <c r="H92" s="171" t="s">
        <v>152</v>
      </c>
      <c r="I92" s="171" t="s">
        <v>152</v>
      </c>
      <c r="J92" s="187" t="s">
        <v>152</v>
      </c>
      <c r="K92" s="209">
        <f>SUM(C92:J92)</f>
        <v>4</v>
      </c>
      <c r="L92" s="203">
        <f>AVERAGE(C92:J92)</f>
        <v>1</v>
      </c>
    </row>
    <row r="93" spans="1:12" ht="15.75" x14ac:dyDescent="0.25">
      <c r="A93" s="180" t="s">
        <v>129</v>
      </c>
      <c r="B93" s="57" t="s">
        <v>223</v>
      </c>
      <c r="C93" s="186">
        <v>1</v>
      </c>
      <c r="D93" s="171">
        <v>1</v>
      </c>
      <c r="E93" s="171">
        <v>1</v>
      </c>
      <c r="F93" s="187">
        <v>0</v>
      </c>
      <c r="G93" s="186" t="s">
        <v>152</v>
      </c>
      <c r="H93" s="171" t="s">
        <v>152</v>
      </c>
      <c r="I93" s="171" t="s">
        <v>152</v>
      </c>
      <c r="J93" s="187" t="s">
        <v>152</v>
      </c>
      <c r="K93" s="209">
        <f>SUM(C93:J93)</f>
        <v>3</v>
      </c>
      <c r="L93" s="203">
        <f>AVERAGE(C93:J93)</f>
        <v>0.75</v>
      </c>
    </row>
    <row r="94" spans="1:12" ht="15.75" x14ac:dyDescent="0.25">
      <c r="A94" s="180" t="s">
        <v>131</v>
      </c>
      <c r="B94" s="57" t="s">
        <v>223</v>
      </c>
      <c r="C94" s="186">
        <v>1</v>
      </c>
      <c r="D94" s="171">
        <v>1</v>
      </c>
      <c r="E94" s="171">
        <v>1</v>
      </c>
      <c r="F94" s="187">
        <v>0</v>
      </c>
      <c r="G94" s="186" t="s">
        <v>152</v>
      </c>
      <c r="H94" s="171" t="s">
        <v>152</v>
      </c>
      <c r="I94" s="171" t="s">
        <v>152</v>
      </c>
      <c r="J94" s="187" t="s">
        <v>152</v>
      </c>
      <c r="K94" s="209">
        <f>SUM(C94:J94)</f>
        <v>3</v>
      </c>
      <c r="L94" s="203">
        <f>AVERAGE(C94:J94)</f>
        <v>0.75</v>
      </c>
    </row>
    <row r="95" spans="1:12" ht="15.75" x14ac:dyDescent="0.25">
      <c r="A95" s="180" t="s">
        <v>51</v>
      </c>
      <c r="B95" s="57" t="s">
        <v>223</v>
      </c>
      <c r="C95" s="186" t="s">
        <v>152</v>
      </c>
      <c r="D95" s="171" t="s">
        <v>152</v>
      </c>
      <c r="E95" s="171" t="s">
        <v>152</v>
      </c>
      <c r="F95" s="187" t="s">
        <v>152</v>
      </c>
      <c r="G95" s="186" t="s">
        <v>152</v>
      </c>
      <c r="H95" s="171" t="s">
        <v>152</v>
      </c>
      <c r="I95" s="171" t="s">
        <v>152</v>
      </c>
      <c r="J95" s="187" t="s">
        <v>152</v>
      </c>
      <c r="K95" s="209" t="s">
        <v>152</v>
      </c>
      <c r="L95" s="203" t="s">
        <v>152</v>
      </c>
    </row>
    <row r="96" spans="1:12" ht="15.75" x14ac:dyDescent="0.25">
      <c r="A96" s="180" t="s">
        <v>50</v>
      </c>
      <c r="B96" s="57" t="s">
        <v>223</v>
      </c>
      <c r="C96" s="186" t="s">
        <v>152</v>
      </c>
      <c r="D96" s="171" t="s">
        <v>152</v>
      </c>
      <c r="E96" s="171" t="s">
        <v>152</v>
      </c>
      <c r="F96" s="187" t="s">
        <v>152</v>
      </c>
      <c r="G96" s="186" t="s">
        <v>152</v>
      </c>
      <c r="H96" s="171" t="s">
        <v>152</v>
      </c>
      <c r="I96" s="171" t="s">
        <v>152</v>
      </c>
      <c r="J96" s="187" t="s">
        <v>152</v>
      </c>
      <c r="K96" s="209" t="s">
        <v>152</v>
      </c>
      <c r="L96" s="203" t="s">
        <v>152</v>
      </c>
    </row>
    <row r="97" spans="1:12" ht="15.75" x14ac:dyDescent="0.25">
      <c r="A97" s="180" t="s">
        <v>41</v>
      </c>
      <c r="B97" s="57" t="s">
        <v>223</v>
      </c>
      <c r="C97" s="186">
        <v>1</v>
      </c>
      <c r="D97" s="171">
        <v>1</v>
      </c>
      <c r="E97" s="171">
        <v>1</v>
      </c>
      <c r="F97" s="187">
        <v>1</v>
      </c>
      <c r="G97" s="186" t="s">
        <v>152</v>
      </c>
      <c r="H97" s="171" t="s">
        <v>152</v>
      </c>
      <c r="I97" s="171" t="s">
        <v>152</v>
      </c>
      <c r="J97" s="187" t="s">
        <v>152</v>
      </c>
      <c r="K97" s="209">
        <f t="shared" ref="K97:K104" si="10">SUM(C97:J97)</f>
        <v>4</v>
      </c>
      <c r="L97" s="203">
        <f t="shared" ref="L97:L104" si="11">AVERAGE(C97:J97)</f>
        <v>1</v>
      </c>
    </row>
    <row r="98" spans="1:12" ht="15.75" x14ac:dyDescent="0.25">
      <c r="A98" s="180" t="s">
        <v>61</v>
      </c>
      <c r="B98" s="57" t="s">
        <v>223</v>
      </c>
      <c r="C98" s="186">
        <v>1</v>
      </c>
      <c r="D98" s="171">
        <v>1</v>
      </c>
      <c r="E98" s="171">
        <v>1</v>
      </c>
      <c r="F98" s="187">
        <v>1</v>
      </c>
      <c r="G98" s="186" t="s">
        <v>152</v>
      </c>
      <c r="H98" s="171" t="s">
        <v>152</v>
      </c>
      <c r="I98" s="171" t="s">
        <v>152</v>
      </c>
      <c r="J98" s="187" t="s">
        <v>152</v>
      </c>
      <c r="K98" s="209">
        <f t="shared" si="10"/>
        <v>4</v>
      </c>
      <c r="L98" s="203">
        <f t="shared" si="11"/>
        <v>1</v>
      </c>
    </row>
    <row r="99" spans="1:12" ht="15.75" x14ac:dyDescent="0.25">
      <c r="A99" s="180" t="s">
        <v>87</v>
      </c>
      <c r="B99" s="57" t="s">
        <v>223</v>
      </c>
      <c r="C99" s="186">
        <v>1</v>
      </c>
      <c r="D99" s="171">
        <v>1</v>
      </c>
      <c r="E99" s="171">
        <v>0</v>
      </c>
      <c r="F99" s="187">
        <v>0</v>
      </c>
      <c r="G99" s="186" t="s">
        <v>152</v>
      </c>
      <c r="H99" s="171" t="s">
        <v>152</v>
      </c>
      <c r="I99" s="171" t="s">
        <v>152</v>
      </c>
      <c r="J99" s="187" t="s">
        <v>152</v>
      </c>
      <c r="K99" s="209">
        <f t="shared" si="10"/>
        <v>2</v>
      </c>
      <c r="L99" s="203">
        <f t="shared" si="11"/>
        <v>0.5</v>
      </c>
    </row>
    <row r="100" spans="1:12" ht="15.75" x14ac:dyDescent="0.25">
      <c r="A100" s="180" t="s">
        <v>83</v>
      </c>
      <c r="B100" s="57" t="s">
        <v>224</v>
      </c>
      <c r="C100" s="186">
        <v>1</v>
      </c>
      <c r="D100" s="171">
        <v>1</v>
      </c>
      <c r="E100" s="171">
        <v>1</v>
      </c>
      <c r="F100" s="187">
        <v>0</v>
      </c>
      <c r="G100" s="186">
        <v>1</v>
      </c>
      <c r="H100" s="171">
        <v>1</v>
      </c>
      <c r="I100" s="171">
        <v>1</v>
      </c>
      <c r="J100" s="187">
        <v>0</v>
      </c>
      <c r="K100" s="209">
        <f t="shared" si="10"/>
        <v>6</v>
      </c>
      <c r="L100" s="203">
        <f t="shared" si="11"/>
        <v>0.75</v>
      </c>
    </row>
    <row r="101" spans="1:12" ht="15.75" x14ac:dyDescent="0.25">
      <c r="A101" s="180" t="s">
        <v>110</v>
      </c>
      <c r="B101" s="57" t="s">
        <v>224</v>
      </c>
      <c r="C101" s="186">
        <v>1</v>
      </c>
      <c r="D101" s="171">
        <v>1</v>
      </c>
      <c r="E101" s="171">
        <v>1</v>
      </c>
      <c r="F101" s="187">
        <v>1</v>
      </c>
      <c r="G101" s="186" t="s">
        <v>152</v>
      </c>
      <c r="H101" s="171" t="s">
        <v>152</v>
      </c>
      <c r="I101" s="171" t="s">
        <v>152</v>
      </c>
      <c r="J101" s="187" t="s">
        <v>152</v>
      </c>
      <c r="K101" s="209">
        <f t="shared" si="10"/>
        <v>4</v>
      </c>
      <c r="L101" s="203">
        <f t="shared" si="11"/>
        <v>1</v>
      </c>
    </row>
    <row r="102" spans="1:12" ht="15.75" x14ac:dyDescent="0.25">
      <c r="A102" s="180" t="s">
        <v>109</v>
      </c>
      <c r="B102" s="57" t="s">
        <v>223</v>
      </c>
      <c r="C102" s="186">
        <v>1</v>
      </c>
      <c r="D102" s="171">
        <v>1</v>
      </c>
      <c r="E102" s="171">
        <v>1</v>
      </c>
      <c r="F102" s="187">
        <v>1</v>
      </c>
      <c r="G102" s="186">
        <v>1</v>
      </c>
      <c r="H102" s="171">
        <v>1</v>
      </c>
      <c r="I102" s="171">
        <v>1</v>
      </c>
      <c r="J102" s="187">
        <v>1</v>
      </c>
      <c r="K102" s="209">
        <f t="shared" si="10"/>
        <v>8</v>
      </c>
      <c r="L102" s="203">
        <f t="shared" si="11"/>
        <v>1</v>
      </c>
    </row>
    <row r="103" spans="1:12" ht="15.75" x14ac:dyDescent="0.25">
      <c r="A103" s="180" t="s">
        <v>69</v>
      </c>
      <c r="B103" s="57" t="s">
        <v>223</v>
      </c>
      <c r="C103" s="186">
        <v>1</v>
      </c>
      <c r="D103" s="171">
        <v>1</v>
      </c>
      <c r="E103" s="171">
        <v>0</v>
      </c>
      <c r="F103" s="187">
        <v>0</v>
      </c>
      <c r="G103" s="186" t="s">
        <v>152</v>
      </c>
      <c r="H103" s="171" t="s">
        <v>152</v>
      </c>
      <c r="I103" s="171" t="s">
        <v>152</v>
      </c>
      <c r="J103" s="187" t="s">
        <v>152</v>
      </c>
      <c r="K103" s="209">
        <f t="shared" si="10"/>
        <v>2</v>
      </c>
      <c r="L103" s="203">
        <f t="shared" si="11"/>
        <v>0.5</v>
      </c>
    </row>
    <row r="104" spans="1:12" ht="16.5" thickBot="1" x14ac:dyDescent="0.3">
      <c r="A104" s="181" t="s">
        <v>102</v>
      </c>
      <c r="B104" s="58" t="s">
        <v>223</v>
      </c>
      <c r="C104" s="190">
        <v>1</v>
      </c>
      <c r="D104" s="191">
        <v>1</v>
      </c>
      <c r="E104" s="191">
        <v>0.5</v>
      </c>
      <c r="F104" s="193">
        <v>0</v>
      </c>
      <c r="G104" s="190">
        <v>1</v>
      </c>
      <c r="H104" s="191">
        <v>1</v>
      </c>
      <c r="I104" s="191">
        <v>0.5</v>
      </c>
      <c r="J104" s="193">
        <v>0</v>
      </c>
      <c r="K104" s="210">
        <f t="shared" si="10"/>
        <v>5</v>
      </c>
      <c r="L104" s="204">
        <f t="shared" si="11"/>
        <v>0.625</v>
      </c>
    </row>
  </sheetData>
  <autoFilter ref="A2:L104"/>
  <mergeCells count="7">
    <mergeCell ref="A1:L1"/>
    <mergeCell ref="K2:K4"/>
    <mergeCell ref="L2:L4"/>
    <mergeCell ref="A3:A4"/>
    <mergeCell ref="B3:B4"/>
    <mergeCell ref="C3:F3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3"/>
  <sheetViews>
    <sheetView workbookViewId="0"/>
  </sheetViews>
  <sheetFormatPr defaultRowHeight="15.75" x14ac:dyDescent="0.25"/>
  <cols>
    <col min="1" max="1" width="5.28515625" customWidth="1"/>
    <col min="2" max="2" width="11.5703125" style="118" customWidth="1"/>
    <col min="3" max="3" width="43.5703125" customWidth="1"/>
    <col min="4" max="4" width="16.42578125" style="162" customWidth="1"/>
    <col min="5" max="5" width="16.28515625" customWidth="1"/>
    <col min="6" max="6" width="6.28515625" customWidth="1"/>
    <col min="7" max="7" width="7.140625" customWidth="1"/>
    <col min="8" max="8" width="14.28515625" customWidth="1"/>
    <col min="9" max="9" width="22" customWidth="1"/>
  </cols>
  <sheetData>
    <row r="1" spans="2:9" ht="16.5" thickBot="1" x14ac:dyDescent="0.3"/>
    <row r="2" spans="2:9" ht="63.75" thickBot="1" x14ac:dyDescent="0.3">
      <c r="B2" s="300" t="s">
        <v>1</v>
      </c>
      <c r="C2" s="304" t="s">
        <v>2</v>
      </c>
      <c r="D2" s="301" t="s">
        <v>4</v>
      </c>
      <c r="E2" s="297" t="s">
        <v>149</v>
      </c>
      <c r="F2" s="296"/>
    </row>
    <row r="3" spans="2:9" ht="16.5" thickBot="1" x14ac:dyDescent="0.3">
      <c r="B3" s="9">
        <v>1</v>
      </c>
      <c r="C3" s="89" t="s">
        <v>21</v>
      </c>
      <c r="D3" s="302">
        <f>'Anti Corruption - Data Sheet '!Q34</f>
        <v>15</v>
      </c>
      <c r="E3" s="298">
        <f t="shared" ref="E3:E34" si="0">D3/15*10</f>
        <v>10</v>
      </c>
      <c r="F3" s="295"/>
      <c r="G3" s="85"/>
      <c r="H3" s="294">
        <v>10</v>
      </c>
      <c r="I3" s="87" t="s">
        <v>12</v>
      </c>
    </row>
    <row r="4" spans="2:9" ht="16.5" thickBot="1" x14ac:dyDescent="0.3">
      <c r="B4" s="9">
        <v>1</v>
      </c>
      <c r="C4" s="283" t="s">
        <v>10</v>
      </c>
      <c r="D4" s="302">
        <f>'Anti Corruption - Data Sheet '!Q54</f>
        <v>15</v>
      </c>
      <c r="E4" s="298">
        <f t="shared" si="0"/>
        <v>10</v>
      </c>
      <c r="F4" s="295"/>
      <c r="G4" s="90"/>
      <c r="H4" s="116" t="s">
        <v>150</v>
      </c>
      <c r="I4" s="92" t="s">
        <v>16</v>
      </c>
    </row>
    <row r="5" spans="2:9" ht="16.5" thickBot="1" x14ac:dyDescent="0.3">
      <c r="B5" s="9">
        <v>1</v>
      </c>
      <c r="C5" s="89" t="s">
        <v>13</v>
      </c>
      <c r="D5" s="302">
        <f>'Anti Corruption - Data Sheet '!Q91</f>
        <v>15</v>
      </c>
      <c r="E5" s="298">
        <f t="shared" si="0"/>
        <v>10</v>
      </c>
      <c r="F5" s="295"/>
      <c r="G5" s="93"/>
      <c r="H5" s="116" t="s">
        <v>19</v>
      </c>
      <c r="I5" s="92" t="s">
        <v>20</v>
      </c>
    </row>
    <row r="6" spans="2:9" ht="16.5" thickBot="1" x14ac:dyDescent="0.3">
      <c r="B6" s="9">
        <v>4</v>
      </c>
      <c r="C6" s="89" t="s">
        <v>17</v>
      </c>
      <c r="D6" s="302">
        <f>'Anti Corruption - Data Sheet '!Q36</f>
        <v>14.5</v>
      </c>
      <c r="E6" s="298">
        <f t="shared" si="0"/>
        <v>9.6666666666666661</v>
      </c>
      <c r="F6" s="295"/>
      <c r="G6" s="94"/>
      <c r="H6" s="116" t="s">
        <v>23</v>
      </c>
      <c r="I6" s="92" t="s">
        <v>24</v>
      </c>
    </row>
    <row r="7" spans="2:9" ht="16.5" thickBot="1" x14ac:dyDescent="0.3">
      <c r="B7" s="9">
        <v>4</v>
      </c>
      <c r="C7" s="89" t="s">
        <v>25</v>
      </c>
      <c r="D7" s="302">
        <f>'Anti Corruption - Data Sheet '!Q71</f>
        <v>14.5</v>
      </c>
      <c r="E7" s="298">
        <f t="shared" si="0"/>
        <v>9.6666666666666661</v>
      </c>
      <c r="F7" s="295"/>
      <c r="G7" s="95"/>
      <c r="H7" s="116" t="s">
        <v>27</v>
      </c>
      <c r="I7" s="92" t="s">
        <v>28</v>
      </c>
    </row>
    <row r="8" spans="2:9" ht="16.5" thickBot="1" x14ac:dyDescent="0.3">
      <c r="B8" s="9">
        <v>6</v>
      </c>
      <c r="C8" s="89" t="s">
        <v>29</v>
      </c>
      <c r="D8" s="302">
        <f>'Anti Corruption - Data Sheet '!Q31</f>
        <v>14</v>
      </c>
      <c r="E8" s="298">
        <f t="shared" si="0"/>
        <v>9.3333333333333339</v>
      </c>
      <c r="F8" s="295"/>
      <c r="G8" s="96"/>
      <c r="H8" s="117" t="s">
        <v>151</v>
      </c>
      <c r="I8" s="98" t="s">
        <v>31</v>
      </c>
    </row>
    <row r="9" spans="2:9" x14ac:dyDescent="0.25">
      <c r="B9" s="9">
        <v>7</v>
      </c>
      <c r="C9" s="89" t="s">
        <v>41</v>
      </c>
      <c r="D9" s="302">
        <f>'Anti Corruption - Data Sheet '!Q96</f>
        <v>13.5</v>
      </c>
      <c r="E9" s="298">
        <f t="shared" si="0"/>
        <v>9</v>
      </c>
      <c r="F9" s="295"/>
    </row>
    <row r="10" spans="2:9" x14ac:dyDescent="0.25">
      <c r="B10" s="9">
        <v>8</v>
      </c>
      <c r="C10" s="89" t="s">
        <v>35</v>
      </c>
      <c r="D10" s="302">
        <f>'Anti Corruption - Data Sheet '!Q27</f>
        <v>13</v>
      </c>
      <c r="E10" s="298">
        <f t="shared" si="0"/>
        <v>8.6666666666666679</v>
      </c>
      <c r="F10" s="295"/>
    </row>
    <row r="11" spans="2:9" x14ac:dyDescent="0.25">
      <c r="B11" s="9">
        <v>8</v>
      </c>
      <c r="C11" s="89" t="s">
        <v>32</v>
      </c>
      <c r="D11" s="302">
        <f>'Anti Corruption - Data Sheet '!Q57</f>
        <v>13</v>
      </c>
      <c r="E11" s="298">
        <f t="shared" si="0"/>
        <v>8.6666666666666679</v>
      </c>
      <c r="F11" s="295"/>
    </row>
    <row r="12" spans="2:9" x14ac:dyDescent="0.25">
      <c r="B12" s="9">
        <v>10</v>
      </c>
      <c r="C12" s="89" t="s">
        <v>39</v>
      </c>
      <c r="D12" s="302">
        <f>'Anti Corruption - Data Sheet '!Q33</f>
        <v>12.5</v>
      </c>
      <c r="E12" s="298">
        <f t="shared" si="0"/>
        <v>8.3333333333333339</v>
      </c>
      <c r="F12" s="295"/>
    </row>
    <row r="13" spans="2:9" x14ac:dyDescent="0.25">
      <c r="B13" s="9">
        <v>10</v>
      </c>
      <c r="C13" s="89" t="s">
        <v>40</v>
      </c>
      <c r="D13" s="302">
        <f>'Anti Corruption - Data Sheet '!Q49</f>
        <v>12.5</v>
      </c>
      <c r="E13" s="298">
        <f t="shared" si="0"/>
        <v>8.3333333333333339</v>
      </c>
      <c r="F13" s="295"/>
    </row>
    <row r="14" spans="2:9" x14ac:dyDescent="0.25">
      <c r="B14" s="9">
        <v>10</v>
      </c>
      <c r="C14" s="89" t="s">
        <v>42</v>
      </c>
      <c r="D14" s="302">
        <f>'Anti Corruption - Data Sheet '!Q74</f>
        <v>12.5</v>
      </c>
      <c r="E14" s="298">
        <f t="shared" si="0"/>
        <v>8.3333333333333339</v>
      </c>
      <c r="F14" s="295"/>
    </row>
    <row r="15" spans="2:9" x14ac:dyDescent="0.25">
      <c r="B15" s="9">
        <v>13</v>
      </c>
      <c r="C15" s="89" t="s">
        <v>34</v>
      </c>
      <c r="D15" s="302">
        <f>'Anti Corruption - Data Sheet '!Q4</f>
        <v>12</v>
      </c>
      <c r="E15" s="298">
        <f t="shared" si="0"/>
        <v>8</v>
      </c>
      <c r="F15" s="295"/>
    </row>
    <row r="16" spans="2:9" x14ac:dyDescent="0.25">
      <c r="B16" s="9">
        <v>13</v>
      </c>
      <c r="C16" s="89" t="s">
        <v>44</v>
      </c>
      <c r="D16" s="302">
        <f>'Anti Corruption - Data Sheet '!Q82</f>
        <v>12</v>
      </c>
      <c r="E16" s="298">
        <f t="shared" si="0"/>
        <v>8</v>
      </c>
      <c r="F16" s="295"/>
    </row>
    <row r="17" spans="2:6" x14ac:dyDescent="0.25">
      <c r="B17" s="292">
        <v>15</v>
      </c>
      <c r="C17" s="290" t="s">
        <v>56</v>
      </c>
      <c r="D17" s="302">
        <f>'Anti Corruption - Data Sheet '!Q35</f>
        <v>11.5</v>
      </c>
      <c r="E17" s="298">
        <f t="shared" si="0"/>
        <v>7.666666666666667</v>
      </c>
      <c r="F17" s="295"/>
    </row>
    <row r="18" spans="2:6" x14ac:dyDescent="0.25">
      <c r="B18" s="9">
        <v>16</v>
      </c>
      <c r="C18" s="89" t="s">
        <v>48</v>
      </c>
      <c r="D18" s="302">
        <f>'Anti Corruption - Data Sheet '!Q88</f>
        <v>11</v>
      </c>
      <c r="E18" s="298">
        <f t="shared" si="0"/>
        <v>7.333333333333333</v>
      </c>
      <c r="F18" s="295"/>
    </row>
    <row r="19" spans="2:6" x14ac:dyDescent="0.25">
      <c r="B19" s="9">
        <v>16</v>
      </c>
      <c r="C19" s="89" t="s">
        <v>50</v>
      </c>
      <c r="D19" s="302">
        <f>'Anti Corruption - Data Sheet '!Q95</f>
        <v>11</v>
      </c>
      <c r="E19" s="298">
        <f t="shared" si="0"/>
        <v>7.333333333333333</v>
      </c>
      <c r="F19" s="295"/>
    </row>
    <row r="20" spans="2:6" x14ac:dyDescent="0.25">
      <c r="B20" s="9">
        <v>18</v>
      </c>
      <c r="C20" s="89" t="s">
        <v>54</v>
      </c>
      <c r="D20" s="302">
        <f>'Anti Corruption - Data Sheet '!Q20</f>
        <v>10.5</v>
      </c>
      <c r="E20" s="298">
        <f t="shared" si="0"/>
        <v>7</v>
      </c>
      <c r="F20" s="295"/>
    </row>
    <row r="21" spans="2:6" x14ac:dyDescent="0.25">
      <c r="B21" s="9">
        <v>18</v>
      </c>
      <c r="C21" s="89" t="s">
        <v>36</v>
      </c>
      <c r="D21" s="302">
        <f>'Anti Corruption - Data Sheet '!Q55</f>
        <v>10.5</v>
      </c>
      <c r="E21" s="298">
        <f t="shared" si="0"/>
        <v>7</v>
      </c>
      <c r="F21" s="295"/>
    </row>
    <row r="22" spans="2:6" x14ac:dyDescent="0.25">
      <c r="B22" s="9">
        <v>20</v>
      </c>
      <c r="C22" s="89" t="s">
        <v>38</v>
      </c>
      <c r="D22" s="302">
        <f>'Anti Corruption - Data Sheet '!Q7</f>
        <v>10</v>
      </c>
      <c r="E22" s="298">
        <f t="shared" si="0"/>
        <v>6.6666666666666661</v>
      </c>
      <c r="F22" s="295"/>
    </row>
    <row r="23" spans="2:6" x14ac:dyDescent="0.25">
      <c r="B23" s="9">
        <v>21</v>
      </c>
      <c r="C23" s="89" t="s">
        <v>43</v>
      </c>
      <c r="D23" s="302">
        <f>'Anti Corruption - Data Sheet '!Q12</f>
        <v>9.5</v>
      </c>
      <c r="E23" s="298">
        <f t="shared" si="0"/>
        <v>6.333333333333333</v>
      </c>
      <c r="F23" s="295"/>
    </row>
    <row r="24" spans="2:6" x14ac:dyDescent="0.25">
      <c r="B24" s="9">
        <v>21</v>
      </c>
      <c r="C24" s="89" t="s">
        <v>45</v>
      </c>
      <c r="D24" s="302">
        <f>'Anti Corruption - Data Sheet '!Q44</f>
        <v>9.5</v>
      </c>
      <c r="E24" s="298">
        <f t="shared" si="0"/>
        <v>6.333333333333333</v>
      </c>
      <c r="F24" s="295"/>
    </row>
    <row r="25" spans="2:6" x14ac:dyDescent="0.25">
      <c r="B25" s="9">
        <v>21</v>
      </c>
      <c r="C25" s="89" t="s">
        <v>51</v>
      </c>
      <c r="D25" s="302">
        <f>'Anti Corruption - Data Sheet '!Q94</f>
        <v>9.5</v>
      </c>
      <c r="E25" s="298">
        <f t="shared" si="0"/>
        <v>6.333333333333333</v>
      </c>
      <c r="F25" s="295"/>
    </row>
    <row r="26" spans="2:6" x14ac:dyDescent="0.25">
      <c r="B26" s="292">
        <v>24</v>
      </c>
      <c r="C26" s="291" t="s">
        <v>46</v>
      </c>
      <c r="D26" s="302">
        <f>'Anti Corruption - Data Sheet '!Q48</f>
        <v>9</v>
      </c>
      <c r="E26" s="298">
        <f t="shared" si="0"/>
        <v>6</v>
      </c>
      <c r="F26" s="295"/>
    </row>
    <row r="27" spans="2:6" x14ac:dyDescent="0.25">
      <c r="B27" s="9">
        <v>24</v>
      </c>
      <c r="C27" s="89" t="s">
        <v>57</v>
      </c>
      <c r="D27" s="302">
        <f>'Anti Corruption - Data Sheet '!Q84</f>
        <v>9</v>
      </c>
      <c r="E27" s="298">
        <f t="shared" si="0"/>
        <v>6</v>
      </c>
      <c r="F27" s="295"/>
    </row>
    <row r="28" spans="2:6" x14ac:dyDescent="0.25">
      <c r="B28" s="9">
        <v>26</v>
      </c>
      <c r="C28" s="89" t="s">
        <v>52</v>
      </c>
      <c r="D28" s="302">
        <f>'Anti Corruption - Data Sheet '!Q8</f>
        <v>8.5</v>
      </c>
      <c r="E28" s="298">
        <f t="shared" si="0"/>
        <v>5.6666666666666661</v>
      </c>
      <c r="F28" s="295"/>
    </row>
    <row r="29" spans="2:6" x14ac:dyDescent="0.25">
      <c r="B29" s="292">
        <v>26</v>
      </c>
      <c r="C29" s="291" t="s">
        <v>61</v>
      </c>
      <c r="D29" s="302">
        <f>'Anti Corruption - Data Sheet '!Q97</f>
        <v>8.5</v>
      </c>
      <c r="E29" s="298">
        <f t="shared" si="0"/>
        <v>5.6666666666666661</v>
      </c>
      <c r="F29" s="295"/>
    </row>
    <row r="30" spans="2:6" x14ac:dyDescent="0.25">
      <c r="B30" s="9">
        <v>28</v>
      </c>
      <c r="C30" s="89" t="s">
        <v>63</v>
      </c>
      <c r="D30" s="302">
        <f>'Anti Corruption - Data Sheet '!Q9</f>
        <v>8</v>
      </c>
      <c r="E30" s="298">
        <f t="shared" si="0"/>
        <v>5.333333333333333</v>
      </c>
      <c r="F30" s="295"/>
    </row>
    <row r="31" spans="2:6" x14ac:dyDescent="0.25">
      <c r="B31" s="9">
        <v>28</v>
      </c>
      <c r="C31" s="89" t="s">
        <v>58</v>
      </c>
      <c r="D31" s="302">
        <f>'Anti Corruption - Data Sheet '!Q40</f>
        <v>8</v>
      </c>
      <c r="E31" s="298">
        <f t="shared" si="0"/>
        <v>5.333333333333333</v>
      </c>
      <c r="F31" s="295"/>
    </row>
    <row r="32" spans="2:6" x14ac:dyDescent="0.25">
      <c r="B32" s="9">
        <v>28</v>
      </c>
      <c r="C32" s="89" t="s">
        <v>60</v>
      </c>
      <c r="D32" s="302">
        <f>'Anti Corruption - Data Sheet '!Q45</f>
        <v>8</v>
      </c>
      <c r="E32" s="298">
        <f t="shared" si="0"/>
        <v>5.333333333333333</v>
      </c>
      <c r="F32" s="295"/>
    </row>
    <row r="33" spans="2:6" x14ac:dyDescent="0.25">
      <c r="B33" s="292">
        <v>31</v>
      </c>
      <c r="C33" s="291" t="s">
        <v>89</v>
      </c>
      <c r="D33" s="302">
        <f>'Anti Corruption - Data Sheet '!Q56</f>
        <v>7.5</v>
      </c>
      <c r="E33" s="298">
        <f t="shared" si="0"/>
        <v>5</v>
      </c>
      <c r="F33" s="295"/>
    </row>
    <row r="34" spans="2:6" x14ac:dyDescent="0.25">
      <c r="B34" s="292">
        <v>32</v>
      </c>
      <c r="C34" s="291" t="s">
        <v>65</v>
      </c>
      <c r="D34" s="302">
        <f>'Anti Corruption - Data Sheet '!Q30</f>
        <v>7</v>
      </c>
      <c r="E34" s="298">
        <f t="shared" si="0"/>
        <v>4.666666666666667</v>
      </c>
      <c r="F34" s="295"/>
    </row>
    <row r="35" spans="2:6" x14ac:dyDescent="0.25">
      <c r="B35" s="9">
        <v>33</v>
      </c>
      <c r="C35" s="89" t="s">
        <v>69</v>
      </c>
      <c r="D35" s="302">
        <f>'Anti Corruption - Data Sheet '!Q102</f>
        <v>6.5</v>
      </c>
      <c r="E35" s="298">
        <f t="shared" ref="E35:E66" si="1">D35/15*10</f>
        <v>4.3333333333333339</v>
      </c>
      <c r="F35" s="295"/>
    </row>
    <row r="36" spans="2:6" x14ac:dyDescent="0.25">
      <c r="B36" s="9">
        <v>34</v>
      </c>
      <c r="C36" s="89" t="s">
        <v>67</v>
      </c>
      <c r="D36" s="302">
        <f>'Anti Corruption - Data Sheet '!Q6</f>
        <v>6</v>
      </c>
      <c r="E36" s="298">
        <f t="shared" si="1"/>
        <v>4</v>
      </c>
      <c r="F36" s="295"/>
    </row>
    <row r="37" spans="2:6" x14ac:dyDescent="0.25">
      <c r="B37" s="9">
        <v>35</v>
      </c>
      <c r="C37" s="89" t="s">
        <v>75</v>
      </c>
      <c r="D37" s="302">
        <f>'Anti Corruption - Data Sheet '!Q25</f>
        <v>5.5</v>
      </c>
      <c r="E37" s="298">
        <f t="shared" si="1"/>
        <v>3.6666666666666665</v>
      </c>
      <c r="F37" s="295"/>
    </row>
    <row r="38" spans="2:6" x14ac:dyDescent="0.25">
      <c r="B38" s="9">
        <v>35</v>
      </c>
      <c r="C38" s="89" t="s">
        <v>68</v>
      </c>
      <c r="D38" s="302">
        <f>'Anti Corruption - Data Sheet '!Q37</f>
        <v>5.5</v>
      </c>
      <c r="E38" s="298">
        <f t="shared" si="1"/>
        <v>3.6666666666666665</v>
      </c>
      <c r="F38" s="295"/>
    </row>
    <row r="39" spans="2:6" x14ac:dyDescent="0.25">
      <c r="B39" s="292">
        <v>35</v>
      </c>
      <c r="C39" s="291" t="s">
        <v>85</v>
      </c>
      <c r="D39" s="302">
        <f>'Anti Corruption - Data Sheet '!Q46</f>
        <v>5.5</v>
      </c>
      <c r="E39" s="298">
        <f t="shared" si="1"/>
        <v>3.6666666666666665</v>
      </c>
      <c r="F39" s="295"/>
    </row>
    <row r="40" spans="2:6" x14ac:dyDescent="0.25">
      <c r="B40" s="9">
        <v>35</v>
      </c>
      <c r="C40" s="89" t="s">
        <v>71</v>
      </c>
      <c r="D40" s="302">
        <f>'Anti Corruption - Data Sheet '!Q58</f>
        <v>5.5</v>
      </c>
      <c r="E40" s="298">
        <f t="shared" si="1"/>
        <v>3.6666666666666665</v>
      </c>
      <c r="F40" s="295"/>
    </row>
    <row r="41" spans="2:6" x14ac:dyDescent="0.25">
      <c r="B41" s="292">
        <v>35</v>
      </c>
      <c r="C41" s="291" t="s">
        <v>95</v>
      </c>
      <c r="D41" s="302">
        <f>'Anti Corruption - Data Sheet '!Q69</f>
        <v>5.5</v>
      </c>
      <c r="E41" s="298">
        <f t="shared" si="1"/>
        <v>3.6666666666666665</v>
      </c>
      <c r="F41" s="295"/>
    </row>
    <row r="42" spans="2:6" x14ac:dyDescent="0.25">
      <c r="B42" s="9">
        <v>35</v>
      </c>
      <c r="C42" s="89" t="s">
        <v>73</v>
      </c>
      <c r="D42" s="302">
        <f>'Anti Corruption - Data Sheet '!Q76</f>
        <v>5.5</v>
      </c>
      <c r="E42" s="298">
        <f t="shared" si="1"/>
        <v>3.6666666666666665</v>
      </c>
      <c r="F42" s="295"/>
    </row>
    <row r="43" spans="2:6" x14ac:dyDescent="0.25">
      <c r="B43" s="9">
        <v>35</v>
      </c>
      <c r="C43" s="89" t="s">
        <v>70</v>
      </c>
      <c r="D43" s="302">
        <f>'Anti Corruption - Data Sheet '!Q89</f>
        <v>5.5</v>
      </c>
      <c r="E43" s="298">
        <f t="shared" si="1"/>
        <v>3.6666666666666665</v>
      </c>
      <c r="F43" s="295"/>
    </row>
    <row r="44" spans="2:6" x14ac:dyDescent="0.25">
      <c r="B44" s="9">
        <v>35</v>
      </c>
      <c r="C44" s="89" t="s">
        <v>87</v>
      </c>
      <c r="D44" s="302">
        <f>'Anti Corruption - Data Sheet '!Q98</f>
        <v>5.5</v>
      </c>
      <c r="E44" s="298">
        <f t="shared" si="1"/>
        <v>3.6666666666666665</v>
      </c>
      <c r="F44" s="295"/>
    </row>
    <row r="45" spans="2:6" x14ac:dyDescent="0.25">
      <c r="B45" s="292">
        <v>43</v>
      </c>
      <c r="C45" s="291" t="s">
        <v>76</v>
      </c>
      <c r="D45" s="302">
        <f>'Anti Corruption - Data Sheet '!Q53</f>
        <v>5</v>
      </c>
      <c r="E45" s="298">
        <f t="shared" si="1"/>
        <v>3.333333333333333</v>
      </c>
      <c r="F45" s="295"/>
    </row>
    <row r="46" spans="2:6" x14ac:dyDescent="0.25">
      <c r="B46" s="9">
        <v>44</v>
      </c>
      <c r="C46" s="89" t="s">
        <v>66</v>
      </c>
      <c r="D46" s="302">
        <f>'Anti Corruption - Data Sheet '!Q47</f>
        <v>4.5</v>
      </c>
      <c r="E46" s="298">
        <f t="shared" si="1"/>
        <v>3</v>
      </c>
      <c r="F46" s="295"/>
    </row>
    <row r="47" spans="2:6" x14ac:dyDescent="0.25">
      <c r="B47" s="9">
        <v>45</v>
      </c>
      <c r="C47" s="89" t="s">
        <v>126</v>
      </c>
      <c r="D47" s="302">
        <f>'Anti Corruption - Data Sheet '!Q28</f>
        <v>4</v>
      </c>
      <c r="E47" s="298">
        <f t="shared" si="1"/>
        <v>2.6666666666666665</v>
      </c>
      <c r="F47" s="295"/>
    </row>
    <row r="48" spans="2:6" x14ac:dyDescent="0.25">
      <c r="B48" s="9">
        <v>45</v>
      </c>
      <c r="C48" s="89" t="s">
        <v>79</v>
      </c>
      <c r="D48" s="302">
        <f>'Anti Corruption - Data Sheet '!Q29</f>
        <v>4</v>
      </c>
      <c r="E48" s="298">
        <f t="shared" si="1"/>
        <v>2.6666666666666665</v>
      </c>
      <c r="F48" s="295"/>
    </row>
    <row r="49" spans="2:6" x14ac:dyDescent="0.25">
      <c r="B49" s="9">
        <v>45</v>
      </c>
      <c r="C49" s="89" t="s">
        <v>86</v>
      </c>
      <c r="D49" s="302">
        <f>'Anti Corruption - Data Sheet '!Q50</f>
        <v>4</v>
      </c>
      <c r="E49" s="298">
        <f t="shared" si="1"/>
        <v>2.6666666666666665</v>
      </c>
      <c r="F49" s="295"/>
    </row>
    <row r="50" spans="2:6" x14ac:dyDescent="0.25">
      <c r="B50" s="9">
        <v>45</v>
      </c>
      <c r="C50" s="89" t="s">
        <v>80</v>
      </c>
      <c r="D50" s="302">
        <f>'Anti Corruption - Data Sheet '!Q68</f>
        <v>4</v>
      </c>
      <c r="E50" s="298">
        <f t="shared" si="1"/>
        <v>2.6666666666666665</v>
      </c>
      <c r="F50" s="295"/>
    </row>
    <row r="51" spans="2:6" x14ac:dyDescent="0.25">
      <c r="B51" s="9">
        <v>45</v>
      </c>
      <c r="C51" s="89" t="s">
        <v>81</v>
      </c>
      <c r="D51" s="302">
        <f>'Anti Corruption - Data Sheet '!Q86</f>
        <v>4</v>
      </c>
      <c r="E51" s="298">
        <f t="shared" si="1"/>
        <v>2.6666666666666665</v>
      </c>
      <c r="F51" s="295"/>
    </row>
    <row r="52" spans="2:6" x14ac:dyDescent="0.25">
      <c r="B52" s="9">
        <v>50</v>
      </c>
      <c r="C52" s="283" t="s">
        <v>74</v>
      </c>
      <c r="D52" s="302">
        <f>'Anti Corruption - Data Sheet '!Q5</f>
        <v>3.5</v>
      </c>
      <c r="E52" s="298">
        <f t="shared" si="1"/>
        <v>2.3333333333333335</v>
      </c>
      <c r="F52" s="295"/>
    </row>
    <row r="53" spans="2:6" x14ac:dyDescent="0.25">
      <c r="B53" s="9">
        <v>50</v>
      </c>
      <c r="C53" s="89" t="s">
        <v>78</v>
      </c>
      <c r="D53" s="302">
        <f>'Anti Corruption - Data Sheet '!Q22</f>
        <v>3.5</v>
      </c>
      <c r="E53" s="298">
        <f t="shared" si="1"/>
        <v>2.3333333333333335</v>
      </c>
      <c r="F53" s="295"/>
    </row>
    <row r="54" spans="2:6" x14ac:dyDescent="0.25">
      <c r="B54" s="9">
        <v>52</v>
      </c>
      <c r="C54" s="89" t="s">
        <v>133</v>
      </c>
      <c r="D54" s="302">
        <f>'Anti Corruption - Data Sheet '!Q63</f>
        <v>3</v>
      </c>
      <c r="E54" s="298">
        <f t="shared" si="1"/>
        <v>2</v>
      </c>
      <c r="F54" s="295"/>
    </row>
    <row r="55" spans="2:6" x14ac:dyDescent="0.25">
      <c r="B55" s="9">
        <v>52</v>
      </c>
      <c r="C55" s="89" t="s">
        <v>115</v>
      </c>
      <c r="D55" s="302">
        <f>'Anti Corruption - Data Sheet '!Q66</f>
        <v>3</v>
      </c>
      <c r="E55" s="298">
        <f t="shared" si="1"/>
        <v>2</v>
      </c>
      <c r="F55" s="295"/>
    </row>
    <row r="56" spans="2:6" x14ac:dyDescent="0.25">
      <c r="B56" s="9">
        <v>52</v>
      </c>
      <c r="C56" s="284" t="s">
        <v>97</v>
      </c>
      <c r="D56" s="302">
        <f>'Anti Corruption - Data Sheet '!Q75</f>
        <v>3</v>
      </c>
      <c r="E56" s="298">
        <f t="shared" si="1"/>
        <v>2</v>
      </c>
      <c r="F56" s="295"/>
    </row>
    <row r="57" spans="2:6" x14ac:dyDescent="0.25">
      <c r="B57" s="9">
        <v>52</v>
      </c>
      <c r="C57" s="89" t="s">
        <v>83</v>
      </c>
      <c r="D57" s="302">
        <f>'Anti Corruption - Data Sheet '!Q99</f>
        <v>3</v>
      </c>
      <c r="E57" s="298">
        <f t="shared" si="1"/>
        <v>2</v>
      </c>
      <c r="F57" s="295"/>
    </row>
    <row r="58" spans="2:6" x14ac:dyDescent="0.25">
      <c r="B58" s="9">
        <v>52</v>
      </c>
      <c r="C58" s="283" t="s">
        <v>102</v>
      </c>
      <c r="D58" s="302">
        <f>'Anti Corruption - Data Sheet '!Q103</f>
        <v>3</v>
      </c>
      <c r="E58" s="298">
        <f t="shared" si="1"/>
        <v>2</v>
      </c>
      <c r="F58" s="295"/>
    </row>
    <row r="59" spans="2:6" x14ac:dyDescent="0.25">
      <c r="B59" s="9">
        <v>57</v>
      </c>
      <c r="C59" s="89" t="s">
        <v>88</v>
      </c>
      <c r="D59" s="302">
        <f>'Anti Corruption - Data Sheet '!Q61</f>
        <v>2.5</v>
      </c>
      <c r="E59" s="298">
        <f t="shared" si="1"/>
        <v>1.6666666666666665</v>
      </c>
      <c r="F59" s="295"/>
    </row>
    <row r="60" spans="2:6" x14ac:dyDescent="0.25">
      <c r="B60" s="9">
        <v>57</v>
      </c>
      <c r="C60" s="89" t="s">
        <v>136</v>
      </c>
      <c r="D60" s="302">
        <f>'Anti Corruption - Data Sheet '!Q64</f>
        <v>2.5</v>
      </c>
      <c r="E60" s="298">
        <f t="shared" si="1"/>
        <v>1.6666666666666665</v>
      </c>
      <c r="F60" s="295"/>
    </row>
    <row r="61" spans="2:6" x14ac:dyDescent="0.25">
      <c r="B61" s="292">
        <v>57</v>
      </c>
      <c r="C61" s="291" t="s">
        <v>96</v>
      </c>
      <c r="D61" s="302">
        <f>'Anti Corruption - Data Sheet '!Q70</f>
        <v>2.5</v>
      </c>
      <c r="E61" s="298">
        <f t="shared" si="1"/>
        <v>1.6666666666666665</v>
      </c>
      <c r="F61" s="295"/>
    </row>
    <row r="62" spans="2:6" x14ac:dyDescent="0.25">
      <c r="B62" s="9">
        <v>60</v>
      </c>
      <c r="C62" s="89" t="s">
        <v>134</v>
      </c>
      <c r="D62" s="302">
        <f>'Anti Corruption - Data Sheet '!Q13</f>
        <v>2</v>
      </c>
      <c r="E62" s="298">
        <f t="shared" si="1"/>
        <v>1.3333333333333333</v>
      </c>
      <c r="F62" s="295"/>
    </row>
    <row r="63" spans="2:6" x14ac:dyDescent="0.25">
      <c r="B63" s="9">
        <v>60</v>
      </c>
      <c r="C63" s="89" t="s">
        <v>127</v>
      </c>
      <c r="D63" s="302">
        <f>'Anti Corruption - Data Sheet '!Q14</f>
        <v>2</v>
      </c>
      <c r="E63" s="298">
        <f t="shared" si="1"/>
        <v>1.3333333333333333</v>
      </c>
      <c r="F63" s="295"/>
    </row>
    <row r="64" spans="2:6" x14ac:dyDescent="0.25">
      <c r="B64" s="9">
        <v>60</v>
      </c>
      <c r="C64" s="89" t="s">
        <v>107</v>
      </c>
      <c r="D64" s="302">
        <f>'Anti Corruption - Data Sheet '!Q16</f>
        <v>2</v>
      </c>
      <c r="E64" s="298">
        <f t="shared" si="1"/>
        <v>1.3333333333333333</v>
      </c>
      <c r="F64" s="295"/>
    </row>
    <row r="65" spans="2:6" x14ac:dyDescent="0.25">
      <c r="B65" s="9">
        <v>60</v>
      </c>
      <c r="C65" s="89" t="s">
        <v>94</v>
      </c>
      <c r="D65" s="302">
        <f>'Anti Corruption - Data Sheet '!Q26</f>
        <v>2</v>
      </c>
      <c r="E65" s="298">
        <f t="shared" si="1"/>
        <v>1.3333333333333333</v>
      </c>
      <c r="F65" s="295"/>
    </row>
    <row r="66" spans="2:6" x14ac:dyDescent="0.25">
      <c r="B66" s="292">
        <v>60</v>
      </c>
      <c r="C66" s="291" t="s">
        <v>121</v>
      </c>
      <c r="D66" s="302">
        <f>'Anti Corruption - Data Sheet '!Q43</f>
        <v>2</v>
      </c>
      <c r="E66" s="298">
        <f t="shared" si="1"/>
        <v>1.3333333333333333</v>
      </c>
      <c r="F66" s="295"/>
    </row>
    <row r="67" spans="2:6" x14ac:dyDescent="0.25">
      <c r="B67" s="9">
        <v>60</v>
      </c>
      <c r="C67" s="89" t="s">
        <v>93</v>
      </c>
      <c r="D67" s="302">
        <f>'Anti Corruption - Data Sheet '!Q60</f>
        <v>2</v>
      </c>
      <c r="E67" s="298">
        <f t="shared" ref="E67:E98" si="2">D67/15*10</f>
        <v>1.3333333333333333</v>
      </c>
      <c r="F67" s="295"/>
    </row>
    <row r="68" spans="2:6" x14ac:dyDescent="0.25">
      <c r="B68" s="292">
        <v>60</v>
      </c>
      <c r="C68" s="291" t="s">
        <v>137</v>
      </c>
      <c r="D68" s="302">
        <f>'Anti Corruption - Data Sheet '!Q65</f>
        <v>2</v>
      </c>
      <c r="E68" s="298">
        <f t="shared" si="2"/>
        <v>1.3333333333333333</v>
      </c>
      <c r="F68" s="295"/>
    </row>
    <row r="69" spans="2:6" x14ac:dyDescent="0.25">
      <c r="B69" s="292">
        <v>60</v>
      </c>
      <c r="C69" s="291" t="s">
        <v>112</v>
      </c>
      <c r="D69" s="302">
        <f>'Anti Corruption - Data Sheet '!Q67</f>
        <v>2</v>
      </c>
      <c r="E69" s="298">
        <f t="shared" si="2"/>
        <v>1.3333333333333333</v>
      </c>
      <c r="F69" s="295"/>
    </row>
    <row r="70" spans="2:6" x14ac:dyDescent="0.25">
      <c r="B70" s="9">
        <v>60</v>
      </c>
      <c r="C70" s="89" t="s">
        <v>106</v>
      </c>
      <c r="D70" s="302">
        <f>'Anti Corruption - Data Sheet '!Q72</f>
        <v>2</v>
      </c>
      <c r="E70" s="298">
        <f t="shared" si="2"/>
        <v>1.3333333333333333</v>
      </c>
      <c r="F70" s="295"/>
    </row>
    <row r="71" spans="2:6" x14ac:dyDescent="0.25">
      <c r="B71" s="292">
        <v>60</v>
      </c>
      <c r="C71" s="291" t="s">
        <v>122</v>
      </c>
      <c r="D71" s="302">
        <f>'Anti Corruption - Data Sheet '!Q83</f>
        <v>2</v>
      </c>
      <c r="E71" s="298">
        <f t="shared" si="2"/>
        <v>1.3333333333333333</v>
      </c>
      <c r="F71" s="295"/>
    </row>
    <row r="72" spans="2:6" x14ac:dyDescent="0.25">
      <c r="B72" s="9">
        <v>60</v>
      </c>
      <c r="C72" s="89" t="s">
        <v>108</v>
      </c>
      <c r="D72" s="302">
        <f>'Anti Corruption - Data Sheet '!Q90</f>
        <v>2</v>
      </c>
      <c r="E72" s="298">
        <f t="shared" si="2"/>
        <v>1.3333333333333333</v>
      </c>
      <c r="F72" s="295"/>
    </row>
    <row r="73" spans="2:6" x14ac:dyDescent="0.25">
      <c r="B73" s="9">
        <v>60</v>
      </c>
      <c r="C73" s="89" t="s">
        <v>129</v>
      </c>
      <c r="D73" s="302">
        <f>'Anti Corruption - Data Sheet '!Q92</f>
        <v>2</v>
      </c>
      <c r="E73" s="298">
        <f t="shared" si="2"/>
        <v>1.3333333333333333</v>
      </c>
      <c r="F73" s="295"/>
    </row>
    <row r="74" spans="2:6" x14ac:dyDescent="0.25">
      <c r="B74" s="9">
        <v>72</v>
      </c>
      <c r="C74" s="89" t="s">
        <v>114</v>
      </c>
      <c r="D74" s="302">
        <f>'Anti Corruption - Data Sheet '!Q17</f>
        <v>1.5</v>
      </c>
      <c r="E74" s="298">
        <f t="shared" si="2"/>
        <v>1</v>
      </c>
      <c r="F74" s="295"/>
    </row>
    <row r="75" spans="2:6" x14ac:dyDescent="0.25">
      <c r="B75" s="292">
        <v>72</v>
      </c>
      <c r="C75" s="291" t="s">
        <v>120</v>
      </c>
      <c r="D75" s="302">
        <f>'Anti Corruption - Data Sheet '!Q32</f>
        <v>1.5</v>
      </c>
      <c r="E75" s="298">
        <f t="shared" si="2"/>
        <v>1</v>
      </c>
      <c r="F75" s="295"/>
    </row>
    <row r="76" spans="2:6" x14ac:dyDescent="0.25">
      <c r="B76" s="292">
        <v>72</v>
      </c>
      <c r="C76" s="291" t="s">
        <v>117</v>
      </c>
      <c r="D76" s="302">
        <f>'Anti Corruption - Data Sheet '!Q41</f>
        <v>1.5</v>
      </c>
      <c r="E76" s="298">
        <f t="shared" si="2"/>
        <v>1</v>
      </c>
      <c r="F76" s="295"/>
    </row>
    <row r="77" spans="2:6" x14ac:dyDescent="0.25">
      <c r="B77" s="9">
        <v>72</v>
      </c>
      <c r="C77" s="89" t="s">
        <v>92</v>
      </c>
      <c r="D77" s="302">
        <f>'Anti Corruption - Data Sheet '!Q59</f>
        <v>1.5</v>
      </c>
      <c r="E77" s="298">
        <f t="shared" si="2"/>
        <v>1</v>
      </c>
      <c r="F77" s="295"/>
    </row>
    <row r="78" spans="2:6" x14ac:dyDescent="0.25">
      <c r="B78" s="292">
        <v>72</v>
      </c>
      <c r="C78" s="291" t="s">
        <v>110</v>
      </c>
      <c r="D78" s="302">
        <f>'Anti Corruption - Data Sheet '!Q100</f>
        <v>1.5</v>
      </c>
      <c r="E78" s="298">
        <f t="shared" si="2"/>
        <v>1</v>
      </c>
      <c r="F78" s="295"/>
    </row>
    <row r="79" spans="2:6" x14ac:dyDescent="0.25">
      <c r="B79" s="292">
        <v>77</v>
      </c>
      <c r="C79" s="290" t="s">
        <v>123</v>
      </c>
      <c r="D79" s="302">
        <f>'Anti Corruption - Data Sheet '!Q10</f>
        <v>1</v>
      </c>
      <c r="E79" s="298">
        <f t="shared" si="2"/>
        <v>0.66666666666666663</v>
      </c>
      <c r="F79" s="295"/>
    </row>
    <row r="80" spans="2:6" x14ac:dyDescent="0.25">
      <c r="B80" s="292">
        <v>77</v>
      </c>
      <c r="C80" s="291" t="s">
        <v>124</v>
      </c>
      <c r="D80" s="302">
        <f>'Anti Corruption - Data Sheet '!Q15</f>
        <v>1</v>
      </c>
      <c r="E80" s="298">
        <f t="shared" si="2"/>
        <v>0.66666666666666663</v>
      </c>
      <c r="F80" s="295"/>
    </row>
    <row r="81" spans="2:6" x14ac:dyDescent="0.25">
      <c r="B81" s="9">
        <v>77</v>
      </c>
      <c r="C81" s="89" t="s">
        <v>91</v>
      </c>
      <c r="D81" s="302">
        <f>'Anti Corruption - Data Sheet '!Q18</f>
        <v>1</v>
      </c>
      <c r="E81" s="298">
        <f t="shared" si="2"/>
        <v>0.66666666666666663</v>
      </c>
      <c r="F81" s="295"/>
    </row>
    <row r="82" spans="2:6" x14ac:dyDescent="0.25">
      <c r="B82" s="9">
        <v>77</v>
      </c>
      <c r="C82" s="89" t="s">
        <v>119</v>
      </c>
      <c r="D82" s="302">
        <f>'Anti Corruption - Data Sheet '!Q19</f>
        <v>1</v>
      </c>
      <c r="E82" s="298">
        <f t="shared" si="2"/>
        <v>0.66666666666666663</v>
      </c>
      <c r="F82" s="295"/>
    </row>
    <row r="83" spans="2:6" x14ac:dyDescent="0.25">
      <c r="B83" s="9">
        <v>77</v>
      </c>
      <c r="C83" s="89" t="s">
        <v>139</v>
      </c>
      <c r="D83" s="302">
        <f>'Anti Corruption - Data Sheet '!Q38</f>
        <v>1</v>
      </c>
      <c r="E83" s="298">
        <f t="shared" si="2"/>
        <v>0.66666666666666663</v>
      </c>
      <c r="F83" s="295"/>
    </row>
    <row r="84" spans="2:6" x14ac:dyDescent="0.25">
      <c r="B84" s="292">
        <v>77</v>
      </c>
      <c r="C84" s="291" t="s">
        <v>132</v>
      </c>
      <c r="D84" s="302">
        <f>'Anti Corruption - Data Sheet '!Q39</f>
        <v>1</v>
      </c>
      <c r="E84" s="298">
        <f t="shared" si="2"/>
        <v>0.66666666666666663</v>
      </c>
      <c r="F84" s="295"/>
    </row>
    <row r="85" spans="2:6" x14ac:dyDescent="0.25">
      <c r="B85" s="292">
        <v>77</v>
      </c>
      <c r="C85" s="291" t="s">
        <v>142</v>
      </c>
      <c r="D85" s="302">
        <f>'Anti Corruption - Data Sheet '!Q42</f>
        <v>1</v>
      </c>
      <c r="E85" s="298">
        <f t="shared" si="2"/>
        <v>0.66666666666666663</v>
      </c>
      <c r="F85" s="295"/>
    </row>
    <row r="86" spans="2:6" x14ac:dyDescent="0.25">
      <c r="B86" s="292">
        <v>77</v>
      </c>
      <c r="C86" s="291" t="s">
        <v>104</v>
      </c>
      <c r="D86" s="302">
        <f>'Anti Corruption - Data Sheet '!Q51</f>
        <v>1</v>
      </c>
      <c r="E86" s="298">
        <f t="shared" si="2"/>
        <v>0.66666666666666663</v>
      </c>
      <c r="F86" s="295"/>
    </row>
    <row r="87" spans="2:6" x14ac:dyDescent="0.25">
      <c r="B87" s="292">
        <v>77</v>
      </c>
      <c r="C87" s="291" t="s">
        <v>143</v>
      </c>
      <c r="D87" s="302">
        <f>'Anti Corruption - Data Sheet '!Q52</f>
        <v>1</v>
      </c>
      <c r="E87" s="298">
        <f t="shared" si="2"/>
        <v>0.66666666666666663</v>
      </c>
      <c r="F87" s="295"/>
    </row>
    <row r="88" spans="2:6" x14ac:dyDescent="0.25">
      <c r="B88" s="9">
        <v>77</v>
      </c>
      <c r="C88" s="89" t="s">
        <v>135</v>
      </c>
      <c r="D88" s="302">
        <f>'Anti Corruption - Data Sheet '!Q78</f>
        <v>1</v>
      </c>
      <c r="E88" s="298">
        <f t="shared" si="2"/>
        <v>0.66666666666666663</v>
      </c>
      <c r="F88" s="295"/>
    </row>
    <row r="89" spans="2:6" x14ac:dyDescent="0.25">
      <c r="B89" s="9">
        <v>77</v>
      </c>
      <c r="C89" s="89" t="s">
        <v>116</v>
      </c>
      <c r="D89" s="302">
        <f>'Anti Corruption - Data Sheet '!Q79</f>
        <v>1</v>
      </c>
      <c r="E89" s="298">
        <f t="shared" si="2"/>
        <v>0.66666666666666663</v>
      </c>
      <c r="F89" s="295"/>
    </row>
    <row r="90" spans="2:6" x14ac:dyDescent="0.25">
      <c r="B90" s="292">
        <v>77</v>
      </c>
      <c r="C90" s="291" t="s">
        <v>113</v>
      </c>
      <c r="D90" s="302">
        <f>'Anti Corruption - Data Sheet '!Q80</f>
        <v>1</v>
      </c>
      <c r="E90" s="298">
        <f t="shared" si="2"/>
        <v>0.66666666666666663</v>
      </c>
      <c r="F90" s="295"/>
    </row>
    <row r="91" spans="2:6" x14ac:dyDescent="0.25">
      <c r="B91" s="9">
        <v>77</v>
      </c>
      <c r="C91" s="89" t="s">
        <v>101</v>
      </c>
      <c r="D91" s="302">
        <f>'Anti Corruption - Data Sheet '!Q81</f>
        <v>1</v>
      </c>
      <c r="E91" s="298">
        <f t="shared" si="2"/>
        <v>0.66666666666666663</v>
      </c>
      <c r="F91" s="295"/>
    </row>
    <row r="92" spans="2:6" x14ac:dyDescent="0.25">
      <c r="B92" s="292">
        <v>77</v>
      </c>
      <c r="C92" s="291" t="s">
        <v>144</v>
      </c>
      <c r="D92" s="302">
        <f>'Anti Corruption - Data Sheet '!Q85</f>
        <v>1</v>
      </c>
      <c r="E92" s="298">
        <f t="shared" si="2"/>
        <v>0.66666666666666663</v>
      </c>
      <c r="F92" s="295"/>
    </row>
    <row r="93" spans="2:6" x14ac:dyDescent="0.25">
      <c r="B93" s="9">
        <v>77</v>
      </c>
      <c r="C93" s="283" t="s">
        <v>146</v>
      </c>
      <c r="D93" s="302">
        <f>'Anti Corruption - Data Sheet '!Q87</f>
        <v>1</v>
      </c>
      <c r="E93" s="298">
        <f t="shared" si="2"/>
        <v>0.66666666666666663</v>
      </c>
      <c r="F93" s="295"/>
    </row>
    <row r="94" spans="2:6" x14ac:dyDescent="0.25">
      <c r="B94" s="9">
        <v>77</v>
      </c>
      <c r="C94" s="89" t="s">
        <v>131</v>
      </c>
      <c r="D94" s="302">
        <f>'Anti Corruption - Data Sheet '!Q93</f>
        <v>1</v>
      </c>
      <c r="E94" s="298">
        <f t="shared" si="2"/>
        <v>0.66666666666666663</v>
      </c>
      <c r="F94" s="295"/>
    </row>
    <row r="95" spans="2:6" x14ac:dyDescent="0.25">
      <c r="B95" s="292">
        <v>77</v>
      </c>
      <c r="C95" s="291" t="s">
        <v>109</v>
      </c>
      <c r="D95" s="302">
        <f>'Anti Corruption - Data Sheet '!Q101</f>
        <v>1</v>
      </c>
      <c r="E95" s="298">
        <f t="shared" si="2"/>
        <v>0.66666666666666663</v>
      </c>
      <c r="F95" s="295"/>
    </row>
    <row r="96" spans="2:6" x14ac:dyDescent="0.25">
      <c r="B96" s="292">
        <v>94</v>
      </c>
      <c r="C96" s="290" t="s">
        <v>130</v>
      </c>
      <c r="D96" s="302">
        <f>'Anti Corruption - Data Sheet '!Q11</f>
        <v>0</v>
      </c>
      <c r="E96" s="298">
        <f t="shared" si="2"/>
        <v>0</v>
      </c>
      <c r="F96" s="295"/>
    </row>
    <row r="97" spans="2:6" x14ac:dyDescent="0.25">
      <c r="B97" s="9">
        <v>94</v>
      </c>
      <c r="C97" s="89" t="s">
        <v>99</v>
      </c>
      <c r="D97" s="302">
        <f>'Anti Corruption - Data Sheet '!Q21</f>
        <v>0</v>
      </c>
      <c r="E97" s="298">
        <f t="shared" si="2"/>
        <v>0</v>
      </c>
      <c r="F97" s="295"/>
    </row>
    <row r="98" spans="2:6" x14ac:dyDescent="0.25">
      <c r="B98" s="9">
        <v>94</v>
      </c>
      <c r="C98" s="89" t="s">
        <v>100</v>
      </c>
      <c r="D98" s="302">
        <f>'Anti Corruption - Data Sheet '!Q23</f>
        <v>0</v>
      </c>
      <c r="E98" s="298">
        <f t="shared" si="2"/>
        <v>0</v>
      </c>
      <c r="F98" s="295"/>
    </row>
    <row r="99" spans="2:6" x14ac:dyDescent="0.25">
      <c r="B99" s="9">
        <v>94</v>
      </c>
      <c r="C99" s="89" t="s">
        <v>140</v>
      </c>
      <c r="D99" s="302">
        <f>'Anti Corruption - Data Sheet '!Q24</f>
        <v>0</v>
      </c>
      <c r="E99" s="298">
        <f t="shared" ref="E99:E102" si="3">D99/15*10</f>
        <v>0</v>
      </c>
      <c r="F99" s="295"/>
    </row>
    <row r="100" spans="2:6" x14ac:dyDescent="0.25">
      <c r="B100" s="9">
        <v>94</v>
      </c>
      <c r="C100" s="89" t="s">
        <v>141</v>
      </c>
      <c r="D100" s="302">
        <f>'Anti Corruption - Data Sheet '!Q62</f>
        <v>0</v>
      </c>
      <c r="E100" s="298">
        <f t="shared" si="3"/>
        <v>0</v>
      </c>
      <c r="F100" s="295"/>
    </row>
    <row r="101" spans="2:6" x14ac:dyDescent="0.25">
      <c r="B101" s="9">
        <v>94</v>
      </c>
      <c r="C101" s="89" t="s">
        <v>147</v>
      </c>
      <c r="D101" s="302">
        <f>'Anti Corruption - Data Sheet '!Q73</f>
        <v>0</v>
      </c>
      <c r="E101" s="298">
        <f t="shared" si="3"/>
        <v>0</v>
      </c>
      <c r="F101" s="295"/>
    </row>
    <row r="102" spans="2:6" ht="16.5" thickBot="1" x14ac:dyDescent="0.3">
      <c r="B102" s="288">
        <v>94</v>
      </c>
      <c r="C102" s="305" t="s">
        <v>145</v>
      </c>
      <c r="D102" s="303">
        <f>'Anti Corruption - Data Sheet '!Q77</f>
        <v>0</v>
      </c>
      <c r="E102" s="299">
        <f t="shared" si="3"/>
        <v>0</v>
      </c>
      <c r="F102" s="295"/>
    </row>
    <row r="103" spans="2:6" ht="19.5" thickBot="1" x14ac:dyDescent="0.3">
      <c r="B103" s="529" t="s">
        <v>148</v>
      </c>
      <c r="C103" s="530"/>
      <c r="D103" s="332">
        <f>AVERAGE(D3:D102)</f>
        <v>5.1950000000000003</v>
      </c>
      <c r="E103" s="332">
        <f>AVERAGE(E3:E102)</f>
        <v>3.4633333333333365</v>
      </c>
    </row>
  </sheetData>
  <autoFilter ref="B2:E102">
    <sortState ref="B3:E102">
      <sortCondition descending="1" ref="E2:E102"/>
    </sortState>
  </autoFilter>
  <sortState ref="A3:D102">
    <sortCondition descending="1" ref="D102"/>
  </sortState>
  <mergeCells count="1">
    <mergeCell ref="B103:C103"/>
  </mergeCells>
  <conditionalFormatting sqref="E3:E102">
    <cfRule type="cellIs" dxfId="174" priority="1" operator="between">
      <formula>0</formula>
      <formula>1.99</formula>
    </cfRule>
    <cfRule type="cellIs" dxfId="173" priority="2" operator="between">
      <formula>2</formula>
      <formula>3.99</formula>
    </cfRule>
    <cfRule type="cellIs" dxfId="172" priority="3" operator="between">
      <formula>4</formula>
      <formula>5.99</formula>
    </cfRule>
    <cfRule type="cellIs" dxfId="171" priority="4" operator="between">
      <formula>6</formula>
      <formula>7.99</formula>
    </cfRule>
    <cfRule type="cellIs" dxfId="170" priority="5" operator="between">
      <formula>8</formula>
      <formula>9.99</formula>
    </cfRule>
    <cfRule type="cellIs" dxfId="169" priority="6" operator="equal">
      <formula>10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selection activeCell="L89" sqref="L89"/>
    </sheetView>
  </sheetViews>
  <sheetFormatPr defaultRowHeight="15" x14ac:dyDescent="0.25"/>
  <cols>
    <col min="1" max="1" width="35.28515625" style="220" customWidth="1"/>
  </cols>
  <sheetData>
    <row r="1" spans="1:8" ht="24" customHeight="1" thickBot="1" x14ac:dyDescent="0.3">
      <c r="A1" s="667" t="s">
        <v>232</v>
      </c>
      <c r="B1" s="632"/>
      <c r="C1" s="632"/>
      <c r="D1" s="632"/>
      <c r="E1" s="632"/>
      <c r="F1" s="632"/>
      <c r="G1" s="632"/>
      <c r="H1" s="633"/>
    </row>
    <row r="2" spans="1:8" ht="31.5" customHeight="1" thickBot="1" x14ac:dyDescent="0.3">
      <c r="A2" s="221" t="s">
        <v>175</v>
      </c>
      <c r="B2" s="212">
        <v>25</v>
      </c>
      <c r="C2" s="197">
        <v>26</v>
      </c>
      <c r="D2" s="197">
        <v>27</v>
      </c>
      <c r="E2" s="213">
        <v>28</v>
      </c>
      <c r="F2" s="211">
        <v>29</v>
      </c>
      <c r="G2" s="653" t="s">
        <v>218</v>
      </c>
      <c r="H2" s="665" t="s">
        <v>219</v>
      </c>
    </row>
    <row r="3" spans="1:8" ht="150" customHeight="1" thickBot="1" x14ac:dyDescent="0.3">
      <c r="A3" s="222" t="s">
        <v>176</v>
      </c>
      <c r="B3" s="214" t="s">
        <v>233</v>
      </c>
      <c r="C3" s="215" t="s">
        <v>234</v>
      </c>
      <c r="D3" s="216" t="s">
        <v>235</v>
      </c>
      <c r="E3" s="216" t="s">
        <v>236</v>
      </c>
      <c r="F3" s="217" t="s">
        <v>237</v>
      </c>
      <c r="G3" s="655"/>
      <c r="H3" s="666"/>
    </row>
    <row r="4" spans="1:8" ht="15.75" x14ac:dyDescent="0.25">
      <c r="A4" s="223" t="s">
        <v>34</v>
      </c>
      <c r="B4" s="227">
        <v>1</v>
      </c>
      <c r="C4" s="228">
        <v>1</v>
      </c>
      <c r="D4" s="228">
        <v>1</v>
      </c>
      <c r="E4" s="228">
        <v>1</v>
      </c>
      <c r="F4" s="229">
        <v>1</v>
      </c>
      <c r="G4" s="208">
        <f t="shared" ref="G4:G35" si="0">SUM(B4:F4)</f>
        <v>5</v>
      </c>
      <c r="H4" s="202">
        <f t="shared" ref="H4:H35" si="1">AVERAGE(B4:F4)</f>
        <v>1</v>
      </c>
    </row>
    <row r="5" spans="1:8" ht="15.75" x14ac:dyDescent="0.25">
      <c r="A5" s="224" t="s">
        <v>74</v>
      </c>
      <c r="B5" s="230">
        <v>1</v>
      </c>
      <c r="C5" s="218">
        <v>1</v>
      </c>
      <c r="D5" s="218">
        <v>1</v>
      </c>
      <c r="E5" s="218">
        <v>1</v>
      </c>
      <c r="F5" s="231">
        <v>0.5</v>
      </c>
      <c r="G5" s="209">
        <f t="shared" si="0"/>
        <v>4.5</v>
      </c>
      <c r="H5" s="203">
        <f t="shared" si="1"/>
        <v>0.9</v>
      </c>
    </row>
    <row r="6" spans="1:8" ht="15.75" x14ac:dyDescent="0.25">
      <c r="A6" s="224" t="s">
        <v>67</v>
      </c>
      <c r="B6" s="230">
        <v>1</v>
      </c>
      <c r="C6" s="218">
        <v>1</v>
      </c>
      <c r="D6" s="218">
        <v>1</v>
      </c>
      <c r="E6" s="218">
        <v>1</v>
      </c>
      <c r="F6" s="231">
        <v>1</v>
      </c>
      <c r="G6" s="209">
        <f t="shared" si="0"/>
        <v>5</v>
      </c>
      <c r="H6" s="203">
        <f t="shared" si="1"/>
        <v>1</v>
      </c>
    </row>
    <row r="7" spans="1:8" ht="15.75" x14ac:dyDescent="0.25">
      <c r="A7" s="224" t="s">
        <v>38</v>
      </c>
      <c r="B7" s="230">
        <v>1</v>
      </c>
      <c r="C7" s="218">
        <v>1</v>
      </c>
      <c r="D7" s="218">
        <v>1</v>
      </c>
      <c r="E7" s="218">
        <v>1</v>
      </c>
      <c r="F7" s="231">
        <v>1</v>
      </c>
      <c r="G7" s="209">
        <f t="shared" si="0"/>
        <v>5</v>
      </c>
      <c r="H7" s="203">
        <f t="shared" si="1"/>
        <v>1</v>
      </c>
    </row>
    <row r="8" spans="1:8" ht="15.75" x14ac:dyDescent="0.25">
      <c r="A8" s="224" t="s">
        <v>52</v>
      </c>
      <c r="B8" s="230">
        <v>1</v>
      </c>
      <c r="C8" s="218">
        <v>1</v>
      </c>
      <c r="D8" s="218">
        <v>1</v>
      </c>
      <c r="E8" s="218">
        <v>1</v>
      </c>
      <c r="F8" s="231">
        <v>1</v>
      </c>
      <c r="G8" s="209">
        <f t="shared" si="0"/>
        <v>5</v>
      </c>
      <c r="H8" s="203">
        <f t="shared" si="1"/>
        <v>1</v>
      </c>
    </row>
    <row r="9" spans="1:8" ht="15.75" x14ac:dyDescent="0.25">
      <c r="A9" s="224" t="s">
        <v>63</v>
      </c>
      <c r="B9" s="230">
        <v>1</v>
      </c>
      <c r="C9" s="218">
        <v>1</v>
      </c>
      <c r="D9" s="218">
        <v>1</v>
      </c>
      <c r="E9" s="218">
        <v>1</v>
      </c>
      <c r="F9" s="231">
        <v>1</v>
      </c>
      <c r="G9" s="209">
        <f t="shared" si="0"/>
        <v>5</v>
      </c>
      <c r="H9" s="203">
        <f t="shared" si="1"/>
        <v>1</v>
      </c>
    </row>
    <row r="10" spans="1:8" ht="15.75" x14ac:dyDescent="0.25">
      <c r="A10" s="225" t="s">
        <v>123</v>
      </c>
      <c r="B10" s="230">
        <v>1</v>
      </c>
      <c r="C10" s="218">
        <v>1</v>
      </c>
      <c r="D10" s="218">
        <v>1</v>
      </c>
      <c r="E10" s="218">
        <v>1</v>
      </c>
      <c r="F10" s="231" t="s">
        <v>152</v>
      </c>
      <c r="G10" s="209">
        <f t="shared" si="0"/>
        <v>4</v>
      </c>
      <c r="H10" s="203">
        <f t="shared" si="1"/>
        <v>1</v>
      </c>
    </row>
    <row r="11" spans="1:8" ht="15.75" x14ac:dyDescent="0.25">
      <c r="A11" s="225" t="s">
        <v>130</v>
      </c>
      <c r="B11" s="230">
        <v>1</v>
      </c>
      <c r="C11" s="218">
        <v>1</v>
      </c>
      <c r="D11" s="218">
        <v>1</v>
      </c>
      <c r="E11" s="218">
        <v>1</v>
      </c>
      <c r="F11" s="231">
        <v>0.5</v>
      </c>
      <c r="G11" s="209">
        <f t="shared" si="0"/>
        <v>4.5</v>
      </c>
      <c r="H11" s="203">
        <f t="shared" si="1"/>
        <v>0.9</v>
      </c>
    </row>
    <row r="12" spans="1:8" ht="15.75" x14ac:dyDescent="0.25">
      <c r="A12" s="224" t="s">
        <v>178</v>
      </c>
      <c r="B12" s="230">
        <v>1</v>
      </c>
      <c r="C12" s="218">
        <v>1</v>
      </c>
      <c r="D12" s="218">
        <v>1</v>
      </c>
      <c r="E12" s="218">
        <v>1</v>
      </c>
      <c r="F12" s="231">
        <v>1</v>
      </c>
      <c r="G12" s="209">
        <f t="shared" si="0"/>
        <v>5</v>
      </c>
      <c r="H12" s="203">
        <f t="shared" si="1"/>
        <v>1</v>
      </c>
    </row>
    <row r="13" spans="1:8" ht="15.75" x14ac:dyDescent="0.25">
      <c r="A13" s="224" t="s">
        <v>179</v>
      </c>
      <c r="B13" s="230">
        <v>1</v>
      </c>
      <c r="C13" s="218">
        <v>1</v>
      </c>
      <c r="D13" s="218">
        <v>1</v>
      </c>
      <c r="E13" s="218">
        <v>1</v>
      </c>
      <c r="F13" s="231" t="s">
        <v>152</v>
      </c>
      <c r="G13" s="209">
        <f t="shared" si="0"/>
        <v>4</v>
      </c>
      <c r="H13" s="203">
        <f t="shared" si="1"/>
        <v>1</v>
      </c>
    </row>
    <row r="14" spans="1:8" ht="15.75" x14ac:dyDescent="0.25">
      <c r="A14" s="224" t="s">
        <v>127</v>
      </c>
      <c r="B14" s="230">
        <v>1</v>
      </c>
      <c r="C14" s="218">
        <v>1</v>
      </c>
      <c r="D14" s="218">
        <v>1</v>
      </c>
      <c r="E14" s="218">
        <v>1</v>
      </c>
      <c r="F14" s="231">
        <v>0.5</v>
      </c>
      <c r="G14" s="209">
        <f t="shared" si="0"/>
        <v>4.5</v>
      </c>
      <c r="H14" s="203">
        <f t="shared" si="1"/>
        <v>0.9</v>
      </c>
    </row>
    <row r="15" spans="1:8" ht="15.75" x14ac:dyDescent="0.25">
      <c r="A15" s="225" t="s">
        <v>124</v>
      </c>
      <c r="B15" s="230">
        <v>1</v>
      </c>
      <c r="C15" s="218">
        <v>1</v>
      </c>
      <c r="D15" s="218">
        <v>1</v>
      </c>
      <c r="E15" s="218">
        <v>1</v>
      </c>
      <c r="F15" s="231" t="s">
        <v>152</v>
      </c>
      <c r="G15" s="209">
        <f t="shared" si="0"/>
        <v>4</v>
      </c>
      <c r="H15" s="203">
        <f t="shared" si="1"/>
        <v>1</v>
      </c>
    </row>
    <row r="16" spans="1:8" ht="15.75" x14ac:dyDescent="0.25">
      <c r="A16" s="224" t="s">
        <v>180</v>
      </c>
      <c r="B16" s="230">
        <v>1</v>
      </c>
      <c r="C16" s="218">
        <v>1</v>
      </c>
      <c r="D16" s="218">
        <v>1</v>
      </c>
      <c r="E16" s="218">
        <v>1</v>
      </c>
      <c r="F16" s="232">
        <v>0.5</v>
      </c>
      <c r="G16" s="209">
        <f t="shared" si="0"/>
        <v>4.5</v>
      </c>
      <c r="H16" s="203">
        <f t="shared" si="1"/>
        <v>0.9</v>
      </c>
    </row>
    <row r="17" spans="1:8" ht="15.75" x14ac:dyDescent="0.25">
      <c r="A17" s="224" t="s">
        <v>181</v>
      </c>
      <c r="B17" s="230">
        <v>1</v>
      </c>
      <c r="C17" s="218">
        <v>1</v>
      </c>
      <c r="D17" s="218">
        <v>1</v>
      </c>
      <c r="E17" s="218">
        <v>1</v>
      </c>
      <c r="F17" s="231" t="s">
        <v>152</v>
      </c>
      <c r="G17" s="209">
        <f t="shared" si="0"/>
        <v>4</v>
      </c>
      <c r="H17" s="203">
        <f t="shared" si="1"/>
        <v>1</v>
      </c>
    </row>
    <row r="18" spans="1:8" ht="15.75" x14ac:dyDescent="0.25">
      <c r="A18" s="224" t="s">
        <v>91</v>
      </c>
      <c r="B18" s="230">
        <v>1</v>
      </c>
      <c r="C18" s="218">
        <v>1</v>
      </c>
      <c r="D18" s="218">
        <v>1</v>
      </c>
      <c r="E18" s="218">
        <v>1</v>
      </c>
      <c r="F18" s="231">
        <v>1</v>
      </c>
      <c r="G18" s="209">
        <f t="shared" si="0"/>
        <v>5</v>
      </c>
      <c r="H18" s="203">
        <f t="shared" si="1"/>
        <v>1</v>
      </c>
    </row>
    <row r="19" spans="1:8" ht="15.75" x14ac:dyDescent="0.25">
      <c r="A19" s="224" t="s">
        <v>119</v>
      </c>
      <c r="B19" s="230">
        <v>1</v>
      </c>
      <c r="C19" s="218">
        <v>1</v>
      </c>
      <c r="D19" s="218">
        <v>1</v>
      </c>
      <c r="E19" s="218">
        <v>1</v>
      </c>
      <c r="F19" s="231">
        <v>0.5</v>
      </c>
      <c r="G19" s="209">
        <f t="shared" si="0"/>
        <v>4.5</v>
      </c>
      <c r="H19" s="203">
        <f t="shared" si="1"/>
        <v>0.9</v>
      </c>
    </row>
    <row r="20" spans="1:8" ht="15.75" x14ac:dyDescent="0.25">
      <c r="A20" s="224" t="s">
        <v>54</v>
      </c>
      <c r="B20" s="230">
        <v>1</v>
      </c>
      <c r="C20" s="218">
        <v>1</v>
      </c>
      <c r="D20" s="218">
        <v>1</v>
      </c>
      <c r="E20" s="218">
        <v>1</v>
      </c>
      <c r="F20" s="231">
        <v>1</v>
      </c>
      <c r="G20" s="209">
        <f t="shared" si="0"/>
        <v>5</v>
      </c>
      <c r="H20" s="203">
        <f t="shared" si="1"/>
        <v>1</v>
      </c>
    </row>
    <row r="21" spans="1:8" ht="15.75" x14ac:dyDescent="0.25">
      <c r="A21" s="224" t="s">
        <v>99</v>
      </c>
      <c r="B21" s="230">
        <v>1</v>
      </c>
      <c r="C21" s="218">
        <v>1</v>
      </c>
      <c r="D21" s="218">
        <v>1</v>
      </c>
      <c r="E21" s="218">
        <v>1</v>
      </c>
      <c r="F21" s="231">
        <v>1</v>
      </c>
      <c r="G21" s="209">
        <f t="shared" si="0"/>
        <v>5</v>
      </c>
      <c r="H21" s="203">
        <f t="shared" si="1"/>
        <v>1</v>
      </c>
    </row>
    <row r="22" spans="1:8" ht="15.75" x14ac:dyDescent="0.25">
      <c r="A22" s="224" t="s">
        <v>182</v>
      </c>
      <c r="B22" s="230">
        <v>1</v>
      </c>
      <c r="C22" s="218">
        <v>1</v>
      </c>
      <c r="D22" s="218">
        <v>1</v>
      </c>
      <c r="E22" s="218">
        <v>1</v>
      </c>
      <c r="F22" s="231">
        <v>1</v>
      </c>
      <c r="G22" s="209">
        <f t="shared" si="0"/>
        <v>5</v>
      </c>
      <c r="H22" s="203">
        <f t="shared" si="1"/>
        <v>1</v>
      </c>
    </row>
    <row r="23" spans="1:8" ht="15.75" x14ac:dyDescent="0.25">
      <c r="A23" s="224" t="s">
        <v>183</v>
      </c>
      <c r="B23" s="230">
        <v>1</v>
      </c>
      <c r="C23" s="218">
        <v>1</v>
      </c>
      <c r="D23" s="218">
        <v>1</v>
      </c>
      <c r="E23" s="218">
        <v>1</v>
      </c>
      <c r="F23" s="231">
        <v>1</v>
      </c>
      <c r="G23" s="209">
        <f t="shared" si="0"/>
        <v>5</v>
      </c>
      <c r="H23" s="203">
        <f t="shared" si="1"/>
        <v>1</v>
      </c>
    </row>
    <row r="24" spans="1:8" ht="15.75" x14ac:dyDescent="0.25">
      <c r="A24" s="224" t="s">
        <v>140</v>
      </c>
      <c r="B24" s="230">
        <v>1</v>
      </c>
      <c r="C24" s="218">
        <v>1</v>
      </c>
      <c r="D24" s="218">
        <v>1</v>
      </c>
      <c r="E24" s="218">
        <v>1</v>
      </c>
      <c r="F24" s="231" t="s">
        <v>152</v>
      </c>
      <c r="G24" s="209">
        <f t="shared" si="0"/>
        <v>4</v>
      </c>
      <c r="H24" s="203">
        <f t="shared" si="1"/>
        <v>1</v>
      </c>
    </row>
    <row r="25" spans="1:8" ht="15.75" x14ac:dyDescent="0.25">
      <c r="A25" s="224" t="s">
        <v>184</v>
      </c>
      <c r="B25" s="230">
        <v>1</v>
      </c>
      <c r="C25" s="218">
        <v>1</v>
      </c>
      <c r="D25" s="218">
        <v>1</v>
      </c>
      <c r="E25" s="218">
        <v>1</v>
      </c>
      <c r="F25" s="231">
        <v>1</v>
      </c>
      <c r="G25" s="209">
        <f t="shared" si="0"/>
        <v>5</v>
      </c>
      <c r="H25" s="203">
        <f t="shared" si="1"/>
        <v>1</v>
      </c>
    </row>
    <row r="26" spans="1:8" ht="15.75" x14ac:dyDescent="0.25">
      <c r="A26" s="224" t="s">
        <v>185</v>
      </c>
      <c r="B26" s="230">
        <v>1</v>
      </c>
      <c r="C26" s="218">
        <v>1</v>
      </c>
      <c r="D26" s="218">
        <v>1</v>
      </c>
      <c r="E26" s="218">
        <v>1</v>
      </c>
      <c r="F26" s="231" t="s">
        <v>152</v>
      </c>
      <c r="G26" s="209">
        <f t="shared" si="0"/>
        <v>4</v>
      </c>
      <c r="H26" s="203">
        <f t="shared" si="1"/>
        <v>1</v>
      </c>
    </row>
    <row r="27" spans="1:8" ht="15.75" x14ac:dyDescent="0.25">
      <c r="A27" s="224" t="s">
        <v>35</v>
      </c>
      <c r="B27" s="230">
        <v>1</v>
      </c>
      <c r="C27" s="218">
        <v>1</v>
      </c>
      <c r="D27" s="218">
        <v>1</v>
      </c>
      <c r="E27" s="218">
        <v>1</v>
      </c>
      <c r="F27" s="231">
        <v>0.5</v>
      </c>
      <c r="G27" s="209">
        <f t="shared" si="0"/>
        <v>4.5</v>
      </c>
      <c r="H27" s="203">
        <f t="shared" si="1"/>
        <v>0.9</v>
      </c>
    </row>
    <row r="28" spans="1:8" ht="15.75" x14ac:dyDescent="0.25">
      <c r="A28" s="224" t="s">
        <v>186</v>
      </c>
      <c r="B28" s="230">
        <v>1</v>
      </c>
      <c r="C28" s="218">
        <v>1</v>
      </c>
      <c r="D28" s="218">
        <v>1</v>
      </c>
      <c r="E28" s="218">
        <v>1</v>
      </c>
      <c r="F28" s="231" t="s">
        <v>152</v>
      </c>
      <c r="G28" s="209">
        <f t="shared" si="0"/>
        <v>4</v>
      </c>
      <c r="H28" s="203">
        <f t="shared" si="1"/>
        <v>1</v>
      </c>
    </row>
    <row r="29" spans="1:8" ht="15.75" x14ac:dyDescent="0.25">
      <c r="A29" s="224" t="s">
        <v>79</v>
      </c>
      <c r="B29" s="230">
        <v>1</v>
      </c>
      <c r="C29" s="218">
        <v>1</v>
      </c>
      <c r="D29" s="218">
        <v>1</v>
      </c>
      <c r="E29" s="218">
        <v>1</v>
      </c>
      <c r="F29" s="231">
        <v>0.5</v>
      </c>
      <c r="G29" s="209">
        <f t="shared" si="0"/>
        <v>4.5</v>
      </c>
      <c r="H29" s="203">
        <f t="shared" si="1"/>
        <v>0.9</v>
      </c>
    </row>
    <row r="30" spans="1:8" ht="15.75" x14ac:dyDescent="0.25">
      <c r="A30" s="225" t="s">
        <v>65</v>
      </c>
      <c r="B30" s="230">
        <v>1</v>
      </c>
      <c r="C30" s="218">
        <v>1</v>
      </c>
      <c r="D30" s="218">
        <v>1</v>
      </c>
      <c r="E30" s="218">
        <v>1</v>
      </c>
      <c r="F30" s="231">
        <v>1</v>
      </c>
      <c r="G30" s="209">
        <f t="shared" si="0"/>
        <v>5</v>
      </c>
      <c r="H30" s="203">
        <f t="shared" si="1"/>
        <v>1</v>
      </c>
    </row>
    <row r="31" spans="1:8" ht="15.75" x14ac:dyDescent="0.25">
      <c r="A31" s="225" t="s">
        <v>29</v>
      </c>
      <c r="B31" s="230">
        <v>1</v>
      </c>
      <c r="C31" s="218">
        <v>1</v>
      </c>
      <c r="D31" s="218">
        <v>1</v>
      </c>
      <c r="E31" s="218">
        <v>1</v>
      </c>
      <c r="F31" s="231">
        <v>1</v>
      </c>
      <c r="G31" s="209">
        <f t="shared" si="0"/>
        <v>5</v>
      </c>
      <c r="H31" s="203">
        <f t="shared" si="1"/>
        <v>1</v>
      </c>
    </row>
    <row r="32" spans="1:8" ht="15.75" x14ac:dyDescent="0.25">
      <c r="A32" s="225" t="s">
        <v>120</v>
      </c>
      <c r="B32" s="230">
        <v>1</v>
      </c>
      <c r="C32" s="218">
        <v>1</v>
      </c>
      <c r="D32" s="218">
        <v>1</v>
      </c>
      <c r="E32" s="218">
        <v>1</v>
      </c>
      <c r="F32" s="231">
        <v>0.5</v>
      </c>
      <c r="G32" s="209">
        <f t="shared" si="0"/>
        <v>4.5</v>
      </c>
      <c r="H32" s="203">
        <f t="shared" si="1"/>
        <v>0.9</v>
      </c>
    </row>
    <row r="33" spans="1:8" ht="15.75" x14ac:dyDescent="0.25">
      <c r="A33" s="225" t="s">
        <v>187</v>
      </c>
      <c r="B33" s="230">
        <v>1</v>
      </c>
      <c r="C33" s="218">
        <v>1</v>
      </c>
      <c r="D33" s="218">
        <v>1</v>
      </c>
      <c r="E33" s="218">
        <v>1</v>
      </c>
      <c r="F33" s="231">
        <v>0.5</v>
      </c>
      <c r="G33" s="209">
        <f t="shared" si="0"/>
        <v>4.5</v>
      </c>
      <c r="H33" s="203">
        <f t="shared" si="1"/>
        <v>0.9</v>
      </c>
    </row>
    <row r="34" spans="1:8" ht="15.75" x14ac:dyDescent="0.25">
      <c r="A34" s="225" t="s">
        <v>188</v>
      </c>
      <c r="B34" s="230">
        <v>1</v>
      </c>
      <c r="C34" s="218">
        <v>1</v>
      </c>
      <c r="D34" s="218">
        <v>1</v>
      </c>
      <c r="E34" s="218">
        <v>1</v>
      </c>
      <c r="F34" s="231">
        <v>1</v>
      </c>
      <c r="G34" s="209">
        <f t="shared" si="0"/>
        <v>5</v>
      </c>
      <c r="H34" s="203">
        <f t="shared" si="1"/>
        <v>1</v>
      </c>
    </row>
    <row r="35" spans="1:8" ht="15.75" x14ac:dyDescent="0.25">
      <c r="A35" s="225" t="s">
        <v>56</v>
      </c>
      <c r="B35" s="230">
        <v>1</v>
      </c>
      <c r="C35" s="218">
        <v>1</v>
      </c>
      <c r="D35" s="218">
        <v>1</v>
      </c>
      <c r="E35" s="218">
        <v>1</v>
      </c>
      <c r="F35" s="231" t="s">
        <v>152</v>
      </c>
      <c r="G35" s="209">
        <f t="shared" si="0"/>
        <v>4</v>
      </c>
      <c r="H35" s="203">
        <f t="shared" si="1"/>
        <v>1</v>
      </c>
    </row>
    <row r="36" spans="1:8" ht="15.75" x14ac:dyDescent="0.25">
      <c r="A36" s="225" t="s">
        <v>17</v>
      </c>
      <c r="B36" s="230">
        <v>1</v>
      </c>
      <c r="C36" s="218">
        <v>1</v>
      </c>
      <c r="D36" s="218">
        <v>1</v>
      </c>
      <c r="E36" s="218">
        <v>1</v>
      </c>
      <c r="F36" s="231">
        <v>1</v>
      </c>
      <c r="G36" s="209">
        <f t="shared" ref="G36:G67" si="2">SUM(B36:F36)</f>
        <v>5</v>
      </c>
      <c r="H36" s="203">
        <f t="shared" ref="H36:H67" si="3">AVERAGE(B36:F36)</f>
        <v>1</v>
      </c>
    </row>
    <row r="37" spans="1:8" ht="15.75" x14ac:dyDescent="0.25">
      <c r="A37" s="225" t="s">
        <v>189</v>
      </c>
      <c r="B37" s="230">
        <v>1</v>
      </c>
      <c r="C37" s="218">
        <v>1</v>
      </c>
      <c r="D37" s="218">
        <v>1</v>
      </c>
      <c r="E37" s="218">
        <v>1</v>
      </c>
      <c r="F37" s="231">
        <v>1</v>
      </c>
      <c r="G37" s="209">
        <f t="shared" si="2"/>
        <v>5</v>
      </c>
      <c r="H37" s="203">
        <f t="shared" si="3"/>
        <v>1</v>
      </c>
    </row>
    <row r="38" spans="1:8" ht="15.75" x14ac:dyDescent="0.25">
      <c r="A38" s="225" t="s">
        <v>139</v>
      </c>
      <c r="B38" s="230">
        <v>1</v>
      </c>
      <c r="C38" s="218">
        <v>1</v>
      </c>
      <c r="D38" s="218">
        <v>1</v>
      </c>
      <c r="E38" s="218">
        <v>1</v>
      </c>
      <c r="F38" s="231" t="s">
        <v>152</v>
      </c>
      <c r="G38" s="209">
        <f t="shared" si="2"/>
        <v>4</v>
      </c>
      <c r="H38" s="203">
        <f t="shared" si="3"/>
        <v>1</v>
      </c>
    </row>
    <row r="39" spans="1:8" ht="15.75" x14ac:dyDescent="0.25">
      <c r="A39" s="225" t="s">
        <v>132</v>
      </c>
      <c r="B39" s="230">
        <v>1</v>
      </c>
      <c r="C39" s="218">
        <v>1</v>
      </c>
      <c r="D39" s="218">
        <v>1</v>
      </c>
      <c r="E39" s="218">
        <v>1</v>
      </c>
      <c r="F39" s="231" t="s">
        <v>152</v>
      </c>
      <c r="G39" s="209">
        <f t="shared" si="2"/>
        <v>4</v>
      </c>
      <c r="H39" s="203">
        <f t="shared" si="3"/>
        <v>1</v>
      </c>
    </row>
    <row r="40" spans="1:8" ht="15.75" x14ac:dyDescent="0.25">
      <c r="A40" s="225" t="s">
        <v>58</v>
      </c>
      <c r="B40" s="230">
        <v>1</v>
      </c>
      <c r="C40" s="218">
        <v>1</v>
      </c>
      <c r="D40" s="218">
        <v>1</v>
      </c>
      <c r="E40" s="218">
        <v>1</v>
      </c>
      <c r="F40" s="231">
        <v>1</v>
      </c>
      <c r="G40" s="209">
        <f t="shared" si="2"/>
        <v>5</v>
      </c>
      <c r="H40" s="203">
        <f t="shared" si="3"/>
        <v>1</v>
      </c>
    </row>
    <row r="41" spans="1:8" ht="15.75" x14ac:dyDescent="0.25">
      <c r="A41" s="225" t="s">
        <v>117</v>
      </c>
      <c r="B41" s="230">
        <v>1</v>
      </c>
      <c r="C41" s="218">
        <v>1</v>
      </c>
      <c r="D41" s="218">
        <v>1</v>
      </c>
      <c r="E41" s="218">
        <v>1</v>
      </c>
      <c r="F41" s="231">
        <v>0.5</v>
      </c>
      <c r="G41" s="209">
        <f t="shared" si="2"/>
        <v>4.5</v>
      </c>
      <c r="H41" s="203">
        <f t="shared" si="3"/>
        <v>0.9</v>
      </c>
    </row>
    <row r="42" spans="1:8" ht="15.75" x14ac:dyDescent="0.25">
      <c r="A42" s="225" t="s">
        <v>142</v>
      </c>
      <c r="B42" s="230">
        <v>1</v>
      </c>
      <c r="C42" s="218">
        <v>1</v>
      </c>
      <c r="D42" s="218">
        <v>1</v>
      </c>
      <c r="E42" s="218">
        <v>1</v>
      </c>
      <c r="F42" s="231" t="s">
        <v>152</v>
      </c>
      <c r="G42" s="209">
        <f t="shared" si="2"/>
        <v>4</v>
      </c>
      <c r="H42" s="203">
        <f t="shared" si="3"/>
        <v>1</v>
      </c>
    </row>
    <row r="43" spans="1:8" ht="15.75" x14ac:dyDescent="0.25">
      <c r="A43" s="225" t="s">
        <v>121</v>
      </c>
      <c r="B43" s="230">
        <v>1</v>
      </c>
      <c r="C43" s="218">
        <v>1</v>
      </c>
      <c r="D43" s="218">
        <v>1</v>
      </c>
      <c r="E43" s="218">
        <v>1</v>
      </c>
      <c r="F43" s="231">
        <v>1</v>
      </c>
      <c r="G43" s="209">
        <f t="shared" si="2"/>
        <v>5</v>
      </c>
      <c r="H43" s="203">
        <f t="shared" si="3"/>
        <v>1</v>
      </c>
    </row>
    <row r="44" spans="1:8" ht="15.75" x14ac:dyDescent="0.25">
      <c r="A44" s="225" t="s">
        <v>45</v>
      </c>
      <c r="B44" s="230">
        <v>1</v>
      </c>
      <c r="C44" s="218">
        <v>1</v>
      </c>
      <c r="D44" s="218">
        <v>1</v>
      </c>
      <c r="E44" s="218">
        <v>1</v>
      </c>
      <c r="F44" s="231">
        <v>1</v>
      </c>
      <c r="G44" s="209">
        <f t="shared" si="2"/>
        <v>5</v>
      </c>
      <c r="H44" s="203">
        <f t="shared" si="3"/>
        <v>1</v>
      </c>
    </row>
    <row r="45" spans="1:8" ht="15.75" x14ac:dyDescent="0.25">
      <c r="A45" s="225" t="s">
        <v>190</v>
      </c>
      <c r="B45" s="230">
        <v>1</v>
      </c>
      <c r="C45" s="218">
        <v>1</v>
      </c>
      <c r="D45" s="218">
        <v>1</v>
      </c>
      <c r="E45" s="218">
        <v>1</v>
      </c>
      <c r="F45" s="231">
        <v>1</v>
      </c>
      <c r="G45" s="209">
        <f t="shared" si="2"/>
        <v>5</v>
      </c>
      <c r="H45" s="203">
        <f t="shared" si="3"/>
        <v>1</v>
      </c>
    </row>
    <row r="46" spans="1:8" ht="15.75" x14ac:dyDescent="0.25">
      <c r="A46" s="225" t="s">
        <v>85</v>
      </c>
      <c r="B46" s="230">
        <v>1</v>
      </c>
      <c r="C46" s="218">
        <v>1</v>
      </c>
      <c r="D46" s="218">
        <v>1</v>
      </c>
      <c r="E46" s="218">
        <v>1</v>
      </c>
      <c r="F46" s="231">
        <v>1</v>
      </c>
      <c r="G46" s="209">
        <f t="shared" si="2"/>
        <v>5</v>
      </c>
      <c r="H46" s="203">
        <f t="shared" si="3"/>
        <v>1</v>
      </c>
    </row>
    <row r="47" spans="1:8" ht="15.75" x14ac:dyDescent="0.25">
      <c r="A47" s="225" t="s">
        <v>66</v>
      </c>
      <c r="B47" s="230">
        <v>1</v>
      </c>
      <c r="C47" s="218">
        <v>1</v>
      </c>
      <c r="D47" s="218">
        <v>1</v>
      </c>
      <c r="E47" s="218">
        <v>1</v>
      </c>
      <c r="F47" s="232">
        <v>1</v>
      </c>
      <c r="G47" s="209">
        <f t="shared" si="2"/>
        <v>5</v>
      </c>
      <c r="H47" s="203">
        <f t="shared" si="3"/>
        <v>1</v>
      </c>
    </row>
    <row r="48" spans="1:8" ht="15.75" x14ac:dyDescent="0.25">
      <c r="A48" s="225" t="s">
        <v>46</v>
      </c>
      <c r="B48" s="230">
        <v>1</v>
      </c>
      <c r="C48" s="218">
        <v>1</v>
      </c>
      <c r="D48" s="218">
        <v>1</v>
      </c>
      <c r="E48" s="218">
        <v>1</v>
      </c>
      <c r="F48" s="231">
        <v>0.5</v>
      </c>
      <c r="G48" s="209">
        <f t="shared" si="2"/>
        <v>4.5</v>
      </c>
      <c r="H48" s="203">
        <f t="shared" si="3"/>
        <v>0.9</v>
      </c>
    </row>
    <row r="49" spans="1:8" ht="15.75" x14ac:dyDescent="0.25">
      <c r="A49" s="225" t="s">
        <v>191</v>
      </c>
      <c r="B49" s="230">
        <v>1</v>
      </c>
      <c r="C49" s="218">
        <v>1</v>
      </c>
      <c r="D49" s="218">
        <v>1</v>
      </c>
      <c r="E49" s="218">
        <v>1</v>
      </c>
      <c r="F49" s="231">
        <v>1</v>
      </c>
      <c r="G49" s="209">
        <f t="shared" si="2"/>
        <v>5</v>
      </c>
      <c r="H49" s="203">
        <f t="shared" si="3"/>
        <v>1</v>
      </c>
    </row>
    <row r="50" spans="1:8" ht="15.75" x14ac:dyDescent="0.25">
      <c r="A50" s="225" t="s">
        <v>86</v>
      </c>
      <c r="B50" s="230">
        <v>1</v>
      </c>
      <c r="C50" s="218">
        <v>1</v>
      </c>
      <c r="D50" s="218">
        <v>1</v>
      </c>
      <c r="E50" s="218">
        <v>1</v>
      </c>
      <c r="F50" s="232">
        <v>0.5</v>
      </c>
      <c r="G50" s="209">
        <f t="shared" si="2"/>
        <v>4.5</v>
      </c>
      <c r="H50" s="203">
        <f t="shared" si="3"/>
        <v>0.9</v>
      </c>
    </row>
    <row r="51" spans="1:8" ht="15.75" x14ac:dyDescent="0.25">
      <c r="A51" s="225" t="s">
        <v>104</v>
      </c>
      <c r="B51" s="230">
        <v>1</v>
      </c>
      <c r="C51" s="218">
        <v>1</v>
      </c>
      <c r="D51" s="218">
        <v>1</v>
      </c>
      <c r="E51" s="218">
        <v>1</v>
      </c>
      <c r="F51" s="231">
        <v>1</v>
      </c>
      <c r="G51" s="209">
        <f t="shared" si="2"/>
        <v>5</v>
      </c>
      <c r="H51" s="203">
        <f t="shared" si="3"/>
        <v>1</v>
      </c>
    </row>
    <row r="52" spans="1:8" ht="15.75" x14ac:dyDescent="0.25">
      <c r="A52" s="225" t="s">
        <v>192</v>
      </c>
      <c r="B52" s="230">
        <v>1</v>
      </c>
      <c r="C52" s="218">
        <v>1</v>
      </c>
      <c r="D52" s="218">
        <v>1</v>
      </c>
      <c r="E52" s="218">
        <v>1</v>
      </c>
      <c r="F52" s="231" t="s">
        <v>152</v>
      </c>
      <c r="G52" s="209">
        <f t="shared" si="2"/>
        <v>4</v>
      </c>
      <c r="H52" s="203">
        <f t="shared" si="3"/>
        <v>1</v>
      </c>
    </row>
    <row r="53" spans="1:8" ht="15.75" x14ac:dyDescent="0.25">
      <c r="A53" s="225" t="s">
        <v>76</v>
      </c>
      <c r="B53" s="230">
        <v>1</v>
      </c>
      <c r="C53" s="218">
        <v>1</v>
      </c>
      <c r="D53" s="218">
        <v>1</v>
      </c>
      <c r="E53" s="218">
        <v>1</v>
      </c>
      <c r="F53" s="231">
        <v>1</v>
      </c>
      <c r="G53" s="209">
        <f t="shared" si="2"/>
        <v>5</v>
      </c>
      <c r="H53" s="203">
        <f t="shared" si="3"/>
        <v>1</v>
      </c>
    </row>
    <row r="54" spans="1:8" ht="15.75" x14ac:dyDescent="0.25">
      <c r="A54" s="225" t="s">
        <v>193</v>
      </c>
      <c r="B54" s="230">
        <v>1</v>
      </c>
      <c r="C54" s="218">
        <v>1</v>
      </c>
      <c r="D54" s="218">
        <v>1</v>
      </c>
      <c r="E54" s="218">
        <v>1</v>
      </c>
      <c r="F54" s="231">
        <v>1</v>
      </c>
      <c r="G54" s="209">
        <f t="shared" si="2"/>
        <v>5</v>
      </c>
      <c r="H54" s="203">
        <f t="shared" si="3"/>
        <v>1</v>
      </c>
    </row>
    <row r="55" spans="1:8" ht="15.75" x14ac:dyDescent="0.25">
      <c r="A55" s="225" t="s">
        <v>36</v>
      </c>
      <c r="B55" s="230">
        <v>1</v>
      </c>
      <c r="C55" s="218">
        <v>1</v>
      </c>
      <c r="D55" s="218">
        <v>1</v>
      </c>
      <c r="E55" s="218">
        <v>1</v>
      </c>
      <c r="F55" s="231">
        <v>1</v>
      </c>
      <c r="G55" s="209">
        <f t="shared" si="2"/>
        <v>5</v>
      </c>
      <c r="H55" s="203">
        <f t="shared" si="3"/>
        <v>1</v>
      </c>
    </row>
    <row r="56" spans="1:8" ht="15.75" x14ac:dyDescent="0.25">
      <c r="A56" s="225" t="s">
        <v>89</v>
      </c>
      <c r="B56" s="230">
        <v>1</v>
      </c>
      <c r="C56" s="218">
        <v>1</v>
      </c>
      <c r="D56" s="218">
        <v>1</v>
      </c>
      <c r="E56" s="218">
        <v>1</v>
      </c>
      <c r="F56" s="231" t="s">
        <v>152</v>
      </c>
      <c r="G56" s="209">
        <f t="shared" si="2"/>
        <v>4</v>
      </c>
      <c r="H56" s="203">
        <f t="shared" si="3"/>
        <v>1</v>
      </c>
    </row>
    <row r="57" spans="1:8" ht="15.75" x14ac:dyDescent="0.25">
      <c r="A57" s="225" t="s">
        <v>32</v>
      </c>
      <c r="B57" s="230">
        <v>1</v>
      </c>
      <c r="C57" s="218">
        <v>1</v>
      </c>
      <c r="D57" s="218">
        <v>1</v>
      </c>
      <c r="E57" s="218">
        <v>1</v>
      </c>
      <c r="F57" s="231">
        <v>1</v>
      </c>
      <c r="G57" s="209">
        <f t="shared" si="2"/>
        <v>5</v>
      </c>
      <c r="H57" s="203">
        <f t="shared" si="3"/>
        <v>1</v>
      </c>
    </row>
    <row r="58" spans="1:8" ht="15.75" x14ac:dyDescent="0.25">
      <c r="A58" s="225" t="s">
        <v>71</v>
      </c>
      <c r="B58" s="230">
        <v>1</v>
      </c>
      <c r="C58" s="218">
        <v>1</v>
      </c>
      <c r="D58" s="218">
        <v>1</v>
      </c>
      <c r="E58" s="218">
        <v>1</v>
      </c>
      <c r="F58" s="231">
        <v>1</v>
      </c>
      <c r="G58" s="209">
        <f t="shared" si="2"/>
        <v>5</v>
      </c>
      <c r="H58" s="203">
        <f t="shared" si="3"/>
        <v>1</v>
      </c>
    </row>
    <row r="59" spans="1:8" ht="15.75" x14ac:dyDescent="0.25">
      <c r="A59" s="225" t="s">
        <v>92</v>
      </c>
      <c r="B59" s="230">
        <v>1</v>
      </c>
      <c r="C59" s="218">
        <v>1</v>
      </c>
      <c r="D59" s="218">
        <v>1</v>
      </c>
      <c r="E59" s="218">
        <v>1</v>
      </c>
      <c r="F59" s="231">
        <v>0.5</v>
      </c>
      <c r="G59" s="209">
        <f t="shared" si="2"/>
        <v>4.5</v>
      </c>
      <c r="H59" s="203">
        <f t="shared" si="3"/>
        <v>0.9</v>
      </c>
    </row>
    <row r="60" spans="1:8" ht="15.75" x14ac:dyDescent="0.25">
      <c r="A60" s="225" t="s">
        <v>93</v>
      </c>
      <c r="B60" s="230">
        <v>1</v>
      </c>
      <c r="C60" s="218">
        <v>1</v>
      </c>
      <c r="D60" s="218">
        <v>1</v>
      </c>
      <c r="E60" s="218">
        <v>1</v>
      </c>
      <c r="F60" s="231">
        <v>0.5</v>
      </c>
      <c r="G60" s="209">
        <f t="shared" si="2"/>
        <v>4.5</v>
      </c>
      <c r="H60" s="203">
        <f t="shared" si="3"/>
        <v>0.9</v>
      </c>
    </row>
    <row r="61" spans="1:8" ht="15.75" x14ac:dyDescent="0.25">
      <c r="A61" s="225" t="s">
        <v>88</v>
      </c>
      <c r="B61" s="230">
        <v>1</v>
      </c>
      <c r="C61" s="218">
        <v>1</v>
      </c>
      <c r="D61" s="218">
        <v>1</v>
      </c>
      <c r="E61" s="218">
        <v>1</v>
      </c>
      <c r="F61" s="232">
        <v>1</v>
      </c>
      <c r="G61" s="209">
        <f t="shared" si="2"/>
        <v>5</v>
      </c>
      <c r="H61" s="203">
        <f t="shared" si="3"/>
        <v>1</v>
      </c>
    </row>
    <row r="62" spans="1:8" ht="15.75" x14ac:dyDescent="0.25">
      <c r="A62" s="225" t="s">
        <v>194</v>
      </c>
      <c r="B62" s="230">
        <v>1</v>
      </c>
      <c r="C62" s="218">
        <v>1</v>
      </c>
      <c r="D62" s="218">
        <v>1</v>
      </c>
      <c r="E62" s="218">
        <v>1</v>
      </c>
      <c r="F62" s="231" t="s">
        <v>152</v>
      </c>
      <c r="G62" s="209">
        <f t="shared" si="2"/>
        <v>4</v>
      </c>
      <c r="H62" s="203">
        <f t="shared" si="3"/>
        <v>1</v>
      </c>
    </row>
    <row r="63" spans="1:8" ht="15.75" x14ac:dyDescent="0.25">
      <c r="A63" s="225" t="s">
        <v>133</v>
      </c>
      <c r="B63" s="230">
        <v>1</v>
      </c>
      <c r="C63" s="218">
        <v>1</v>
      </c>
      <c r="D63" s="218">
        <v>1</v>
      </c>
      <c r="E63" s="218">
        <v>1</v>
      </c>
      <c r="F63" s="231" t="s">
        <v>152</v>
      </c>
      <c r="G63" s="209">
        <f t="shared" si="2"/>
        <v>4</v>
      </c>
      <c r="H63" s="203">
        <f t="shared" si="3"/>
        <v>1</v>
      </c>
    </row>
    <row r="64" spans="1:8" ht="15.75" x14ac:dyDescent="0.25">
      <c r="A64" s="225" t="s">
        <v>136</v>
      </c>
      <c r="B64" s="230">
        <v>1</v>
      </c>
      <c r="C64" s="218">
        <v>1</v>
      </c>
      <c r="D64" s="218">
        <v>1</v>
      </c>
      <c r="E64" s="218">
        <v>1</v>
      </c>
      <c r="F64" s="232">
        <v>0.5</v>
      </c>
      <c r="G64" s="209">
        <f t="shared" si="2"/>
        <v>4.5</v>
      </c>
      <c r="H64" s="203">
        <f t="shared" si="3"/>
        <v>0.9</v>
      </c>
    </row>
    <row r="65" spans="1:8" ht="15.75" x14ac:dyDescent="0.25">
      <c r="A65" s="225" t="s">
        <v>137</v>
      </c>
      <c r="B65" s="230">
        <v>1</v>
      </c>
      <c r="C65" s="218">
        <v>1</v>
      </c>
      <c r="D65" s="218">
        <v>1</v>
      </c>
      <c r="E65" s="218">
        <v>1</v>
      </c>
      <c r="F65" s="231" t="s">
        <v>152</v>
      </c>
      <c r="G65" s="209">
        <f t="shared" si="2"/>
        <v>4</v>
      </c>
      <c r="H65" s="203">
        <f t="shared" si="3"/>
        <v>1</v>
      </c>
    </row>
    <row r="66" spans="1:8" ht="15.75" x14ac:dyDescent="0.25">
      <c r="A66" s="225" t="s">
        <v>115</v>
      </c>
      <c r="B66" s="230">
        <v>1</v>
      </c>
      <c r="C66" s="218">
        <v>1</v>
      </c>
      <c r="D66" s="218">
        <v>1</v>
      </c>
      <c r="E66" s="218">
        <v>1</v>
      </c>
      <c r="F66" s="231" t="s">
        <v>152</v>
      </c>
      <c r="G66" s="209">
        <f t="shared" si="2"/>
        <v>4</v>
      </c>
      <c r="H66" s="203">
        <f t="shared" si="3"/>
        <v>1</v>
      </c>
    </row>
    <row r="67" spans="1:8" ht="15.75" x14ac:dyDescent="0.25">
      <c r="A67" s="225" t="s">
        <v>195</v>
      </c>
      <c r="B67" s="230">
        <v>1</v>
      </c>
      <c r="C67" s="218">
        <v>1</v>
      </c>
      <c r="D67" s="218">
        <v>1</v>
      </c>
      <c r="E67" s="218">
        <v>1</v>
      </c>
      <c r="F67" s="231" t="s">
        <v>152</v>
      </c>
      <c r="G67" s="209">
        <f t="shared" si="2"/>
        <v>4</v>
      </c>
      <c r="H67" s="203">
        <f t="shared" si="3"/>
        <v>1</v>
      </c>
    </row>
    <row r="68" spans="1:8" ht="15.75" x14ac:dyDescent="0.25">
      <c r="A68" s="225" t="s">
        <v>80</v>
      </c>
      <c r="B68" s="230">
        <v>1</v>
      </c>
      <c r="C68" s="218">
        <v>1</v>
      </c>
      <c r="D68" s="218">
        <v>1</v>
      </c>
      <c r="E68" s="218">
        <v>1</v>
      </c>
      <c r="F68" s="232" t="s">
        <v>152</v>
      </c>
      <c r="G68" s="209">
        <f t="shared" ref="G68:G99" si="4">SUM(B68:F68)</f>
        <v>4</v>
      </c>
      <c r="H68" s="203">
        <f t="shared" ref="H68:H103" si="5">AVERAGE(B68:F68)</f>
        <v>1</v>
      </c>
    </row>
    <row r="69" spans="1:8" ht="15.75" x14ac:dyDescent="0.25">
      <c r="A69" s="225" t="s">
        <v>196</v>
      </c>
      <c r="B69" s="230">
        <v>1</v>
      </c>
      <c r="C69" s="218">
        <v>1</v>
      </c>
      <c r="D69" s="218">
        <v>1</v>
      </c>
      <c r="E69" s="218">
        <v>1</v>
      </c>
      <c r="F69" s="231">
        <v>1</v>
      </c>
      <c r="G69" s="209">
        <f t="shared" si="4"/>
        <v>5</v>
      </c>
      <c r="H69" s="203">
        <f t="shared" si="5"/>
        <v>1</v>
      </c>
    </row>
    <row r="70" spans="1:8" ht="15.75" x14ac:dyDescent="0.25">
      <c r="A70" s="225" t="s">
        <v>96</v>
      </c>
      <c r="B70" s="230">
        <v>1</v>
      </c>
      <c r="C70" s="218">
        <v>1</v>
      </c>
      <c r="D70" s="218">
        <v>1</v>
      </c>
      <c r="E70" s="218">
        <v>1</v>
      </c>
      <c r="F70" s="231">
        <v>1</v>
      </c>
      <c r="G70" s="209">
        <f t="shared" si="4"/>
        <v>5</v>
      </c>
      <c r="H70" s="203">
        <f t="shared" si="5"/>
        <v>1</v>
      </c>
    </row>
    <row r="71" spans="1:8" ht="15.75" x14ac:dyDescent="0.25">
      <c r="A71" s="225" t="s">
        <v>25</v>
      </c>
      <c r="B71" s="230">
        <v>1</v>
      </c>
      <c r="C71" s="218">
        <v>1</v>
      </c>
      <c r="D71" s="218">
        <v>1</v>
      </c>
      <c r="E71" s="218">
        <v>1</v>
      </c>
      <c r="F71" s="231">
        <v>1</v>
      </c>
      <c r="G71" s="209">
        <f t="shared" si="4"/>
        <v>5</v>
      </c>
      <c r="H71" s="203">
        <f t="shared" si="5"/>
        <v>1</v>
      </c>
    </row>
    <row r="72" spans="1:8" ht="15.75" x14ac:dyDescent="0.25">
      <c r="A72" s="225" t="s">
        <v>106</v>
      </c>
      <c r="B72" s="230">
        <v>1</v>
      </c>
      <c r="C72" s="218">
        <v>1</v>
      </c>
      <c r="D72" s="218">
        <v>1</v>
      </c>
      <c r="E72" s="218">
        <v>1</v>
      </c>
      <c r="F72" s="231">
        <v>1</v>
      </c>
      <c r="G72" s="209">
        <f t="shared" si="4"/>
        <v>5</v>
      </c>
      <c r="H72" s="203">
        <f t="shared" si="5"/>
        <v>1</v>
      </c>
    </row>
    <row r="73" spans="1:8" ht="15.75" x14ac:dyDescent="0.25">
      <c r="A73" s="225" t="s">
        <v>147</v>
      </c>
      <c r="B73" s="230">
        <v>0</v>
      </c>
      <c r="C73" s="218">
        <v>0</v>
      </c>
      <c r="D73" s="218">
        <v>0</v>
      </c>
      <c r="E73" s="218">
        <v>0</v>
      </c>
      <c r="F73" s="232" t="s">
        <v>152</v>
      </c>
      <c r="G73" s="209">
        <f t="shared" si="4"/>
        <v>0</v>
      </c>
      <c r="H73" s="203">
        <f t="shared" si="5"/>
        <v>0</v>
      </c>
    </row>
    <row r="74" spans="1:8" ht="15.75" x14ac:dyDescent="0.25">
      <c r="A74" s="225" t="s">
        <v>42</v>
      </c>
      <c r="B74" s="230">
        <v>1</v>
      </c>
      <c r="C74" s="218">
        <v>1</v>
      </c>
      <c r="D74" s="218">
        <v>1</v>
      </c>
      <c r="E74" s="218">
        <v>1</v>
      </c>
      <c r="F74" s="231">
        <v>1</v>
      </c>
      <c r="G74" s="209">
        <f t="shared" si="4"/>
        <v>5</v>
      </c>
      <c r="H74" s="203">
        <f t="shared" si="5"/>
        <v>1</v>
      </c>
    </row>
    <row r="75" spans="1:8" ht="15.75" x14ac:dyDescent="0.25">
      <c r="A75" s="225" t="s">
        <v>97</v>
      </c>
      <c r="B75" s="230">
        <v>1</v>
      </c>
      <c r="C75" s="218">
        <v>1</v>
      </c>
      <c r="D75" s="218">
        <v>1</v>
      </c>
      <c r="E75" s="218">
        <v>1</v>
      </c>
      <c r="F75" s="231">
        <v>0.5</v>
      </c>
      <c r="G75" s="209">
        <f t="shared" si="4"/>
        <v>4.5</v>
      </c>
      <c r="H75" s="203">
        <f t="shared" si="5"/>
        <v>0.9</v>
      </c>
    </row>
    <row r="76" spans="1:8" ht="15.75" x14ac:dyDescent="0.25">
      <c r="A76" s="225" t="s">
        <v>197</v>
      </c>
      <c r="B76" s="230">
        <v>1</v>
      </c>
      <c r="C76" s="218">
        <v>1</v>
      </c>
      <c r="D76" s="218">
        <v>1</v>
      </c>
      <c r="E76" s="218">
        <v>1</v>
      </c>
      <c r="F76" s="231">
        <v>1</v>
      </c>
      <c r="G76" s="209">
        <f t="shared" si="4"/>
        <v>5</v>
      </c>
      <c r="H76" s="203">
        <f t="shared" si="5"/>
        <v>1</v>
      </c>
    </row>
    <row r="77" spans="1:8" ht="15.75" x14ac:dyDescent="0.25">
      <c r="A77" s="225" t="s">
        <v>145</v>
      </c>
      <c r="B77" s="230">
        <v>1</v>
      </c>
      <c r="C77" s="218">
        <v>1</v>
      </c>
      <c r="D77" s="218">
        <v>1</v>
      </c>
      <c r="E77" s="218">
        <v>1</v>
      </c>
      <c r="F77" s="231" t="s">
        <v>152</v>
      </c>
      <c r="G77" s="209">
        <f t="shared" si="4"/>
        <v>4</v>
      </c>
      <c r="H77" s="203">
        <f t="shared" si="5"/>
        <v>1</v>
      </c>
    </row>
    <row r="78" spans="1:8" ht="15.75" x14ac:dyDescent="0.25">
      <c r="A78" s="225" t="s">
        <v>135</v>
      </c>
      <c r="B78" s="230">
        <v>1</v>
      </c>
      <c r="C78" s="218">
        <v>1</v>
      </c>
      <c r="D78" s="218">
        <v>1</v>
      </c>
      <c r="E78" s="218">
        <v>1</v>
      </c>
      <c r="F78" s="231" t="s">
        <v>152</v>
      </c>
      <c r="G78" s="209">
        <f t="shared" si="4"/>
        <v>4</v>
      </c>
      <c r="H78" s="203">
        <f t="shared" si="5"/>
        <v>1</v>
      </c>
    </row>
    <row r="79" spans="1:8" ht="15.75" x14ac:dyDescent="0.25">
      <c r="A79" s="225" t="s">
        <v>198</v>
      </c>
      <c r="B79" s="230">
        <v>1</v>
      </c>
      <c r="C79" s="218">
        <v>1</v>
      </c>
      <c r="D79" s="218">
        <v>1</v>
      </c>
      <c r="E79" s="218">
        <v>1</v>
      </c>
      <c r="F79" s="231">
        <v>0.5</v>
      </c>
      <c r="G79" s="209">
        <f t="shared" si="4"/>
        <v>4.5</v>
      </c>
      <c r="H79" s="203">
        <f t="shared" si="5"/>
        <v>0.9</v>
      </c>
    </row>
    <row r="80" spans="1:8" ht="15.75" x14ac:dyDescent="0.25">
      <c r="A80" s="225" t="s">
        <v>113</v>
      </c>
      <c r="B80" s="230">
        <v>1</v>
      </c>
      <c r="C80" s="218">
        <v>1</v>
      </c>
      <c r="D80" s="218">
        <v>1</v>
      </c>
      <c r="E80" s="218">
        <v>1</v>
      </c>
      <c r="F80" s="232">
        <v>1</v>
      </c>
      <c r="G80" s="209">
        <f t="shared" si="4"/>
        <v>5</v>
      </c>
      <c r="H80" s="203">
        <f t="shared" si="5"/>
        <v>1</v>
      </c>
    </row>
    <row r="81" spans="1:8" ht="15.75" x14ac:dyDescent="0.25">
      <c r="A81" s="225" t="s">
        <v>199</v>
      </c>
      <c r="B81" s="230">
        <v>1</v>
      </c>
      <c r="C81" s="218">
        <v>1</v>
      </c>
      <c r="D81" s="218">
        <v>1</v>
      </c>
      <c r="E81" s="218">
        <v>1</v>
      </c>
      <c r="F81" s="231">
        <v>1</v>
      </c>
      <c r="G81" s="209">
        <f t="shared" si="4"/>
        <v>5</v>
      </c>
      <c r="H81" s="203">
        <f t="shared" si="5"/>
        <v>1</v>
      </c>
    </row>
    <row r="82" spans="1:8" ht="15.75" x14ac:dyDescent="0.25">
      <c r="A82" s="225" t="s">
        <v>44</v>
      </c>
      <c r="B82" s="230">
        <v>1</v>
      </c>
      <c r="C82" s="218">
        <v>1</v>
      </c>
      <c r="D82" s="218">
        <v>1</v>
      </c>
      <c r="E82" s="218">
        <v>1</v>
      </c>
      <c r="F82" s="231">
        <v>1</v>
      </c>
      <c r="G82" s="209">
        <f t="shared" si="4"/>
        <v>5</v>
      </c>
      <c r="H82" s="203">
        <f t="shared" si="5"/>
        <v>1</v>
      </c>
    </row>
    <row r="83" spans="1:8" ht="15.75" x14ac:dyDescent="0.25">
      <c r="A83" s="225" t="s">
        <v>200</v>
      </c>
      <c r="B83" s="230">
        <v>1</v>
      </c>
      <c r="C83" s="218">
        <v>1</v>
      </c>
      <c r="D83" s="218">
        <v>1</v>
      </c>
      <c r="E83" s="218">
        <v>1</v>
      </c>
      <c r="F83" s="231">
        <v>0</v>
      </c>
      <c r="G83" s="209">
        <f t="shared" si="4"/>
        <v>4</v>
      </c>
      <c r="H83" s="203">
        <f t="shared" si="5"/>
        <v>0.8</v>
      </c>
    </row>
    <row r="84" spans="1:8" ht="15.75" x14ac:dyDescent="0.25">
      <c r="A84" s="225" t="s">
        <v>201</v>
      </c>
      <c r="B84" s="230">
        <v>1</v>
      </c>
      <c r="C84" s="218">
        <v>1</v>
      </c>
      <c r="D84" s="218">
        <v>1</v>
      </c>
      <c r="E84" s="218">
        <v>1</v>
      </c>
      <c r="F84" s="231">
        <v>1</v>
      </c>
      <c r="G84" s="209">
        <f t="shared" si="4"/>
        <v>5</v>
      </c>
      <c r="H84" s="203">
        <f t="shared" si="5"/>
        <v>1</v>
      </c>
    </row>
    <row r="85" spans="1:8" ht="15.75" x14ac:dyDescent="0.25">
      <c r="A85" s="225" t="s">
        <v>144</v>
      </c>
      <c r="B85" s="230">
        <v>1</v>
      </c>
      <c r="C85" s="218">
        <v>1</v>
      </c>
      <c r="D85" s="218">
        <v>1</v>
      </c>
      <c r="E85" s="218">
        <v>1</v>
      </c>
      <c r="F85" s="231" t="s">
        <v>152</v>
      </c>
      <c r="G85" s="209">
        <f t="shared" si="4"/>
        <v>4</v>
      </c>
      <c r="H85" s="203">
        <f t="shared" si="5"/>
        <v>1</v>
      </c>
    </row>
    <row r="86" spans="1:8" ht="15.75" x14ac:dyDescent="0.25">
      <c r="A86" s="225" t="s">
        <v>81</v>
      </c>
      <c r="B86" s="230">
        <v>1</v>
      </c>
      <c r="C86" s="218">
        <v>1</v>
      </c>
      <c r="D86" s="218">
        <v>1</v>
      </c>
      <c r="E86" s="218">
        <v>1</v>
      </c>
      <c r="F86" s="231">
        <v>1</v>
      </c>
      <c r="G86" s="209">
        <f t="shared" si="4"/>
        <v>5</v>
      </c>
      <c r="H86" s="203">
        <f t="shared" si="5"/>
        <v>1</v>
      </c>
    </row>
    <row r="87" spans="1:8" ht="15.75" x14ac:dyDescent="0.25">
      <c r="A87" s="225" t="s">
        <v>146</v>
      </c>
      <c r="B87" s="230">
        <v>0</v>
      </c>
      <c r="C87" s="218">
        <v>0</v>
      </c>
      <c r="D87" s="218">
        <v>0</v>
      </c>
      <c r="E87" s="218">
        <v>0</v>
      </c>
      <c r="F87" s="232" t="s">
        <v>152</v>
      </c>
      <c r="G87" s="209">
        <f t="shared" si="4"/>
        <v>0</v>
      </c>
      <c r="H87" s="203">
        <f t="shared" si="5"/>
        <v>0</v>
      </c>
    </row>
    <row r="88" spans="1:8" ht="15.75" x14ac:dyDescent="0.25">
      <c r="A88" s="225" t="s">
        <v>48</v>
      </c>
      <c r="B88" s="230">
        <v>1</v>
      </c>
      <c r="C88" s="218">
        <v>1</v>
      </c>
      <c r="D88" s="218">
        <v>1</v>
      </c>
      <c r="E88" s="218">
        <v>1</v>
      </c>
      <c r="F88" s="231">
        <v>1</v>
      </c>
      <c r="G88" s="209">
        <f t="shared" si="4"/>
        <v>5</v>
      </c>
      <c r="H88" s="203">
        <f t="shared" si="5"/>
        <v>1</v>
      </c>
    </row>
    <row r="89" spans="1:8" ht="15.75" x14ac:dyDescent="0.25">
      <c r="A89" s="225" t="s">
        <v>70</v>
      </c>
      <c r="B89" s="230">
        <v>1</v>
      </c>
      <c r="C89" s="218">
        <v>1</v>
      </c>
      <c r="D89" s="218">
        <v>1</v>
      </c>
      <c r="E89" s="218">
        <v>1</v>
      </c>
      <c r="F89" s="231">
        <v>1</v>
      </c>
      <c r="G89" s="209">
        <f t="shared" si="4"/>
        <v>5</v>
      </c>
      <c r="H89" s="203">
        <f t="shared" si="5"/>
        <v>1</v>
      </c>
    </row>
    <row r="90" spans="1:8" ht="15.75" x14ac:dyDescent="0.25">
      <c r="A90" s="225" t="s">
        <v>108</v>
      </c>
      <c r="B90" s="230">
        <v>1</v>
      </c>
      <c r="C90" s="218">
        <v>1</v>
      </c>
      <c r="D90" s="218">
        <v>1</v>
      </c>
      <c r="E90" s="218">
        <v>1</v>
      </c>
      <c r="F90" s="231">
        <v>0.5</v>
      </c>
      <c r="G90" s="209">
        <f t="shared" si="4"/>
        <v>4.5</v>
      </c>
      <c r="H90" s="203">
        <f t="shared" si="5"/>
        <v>0.9</v>
      </c>
    </row>
    <row r="91" spans="1:8" ht="15.75" x14ac:dyDescent="0.25">
      <c r="A91" s="225" t="s">
        <v>13</v>
      </c>
      <c r="B91" s="230">
        <v>1</v>
      </c>
      <c r="C91" s="218">
        <v>1</v>
      </c>
      <c r="D91" s="218">
        <v>1</v>
      </c>
      <c r="E91" s="218">
        <v>1</v>
      </c>
      <c r="F91" s="231">
        <v>1</v>
      </c>
      <c r="G91" s="209">
        <f t="shared" si="4"/>
        <v>5</v>
      </c>
      <c r="H91" s="203">
        <f t="shared" si="5"/>
        <v>1</v>
      </c>
    </row>
    <row r="92" spans="1:8" ht="15.75" x14ac:dyDescent="0.25">
      <c r="A92" s="225" t="s">
        <v>129</v>
      </c>
      <c r="B92" s="230">
        <v>1</v>
      </c>
      <c r="C92" s="218">
        <v>1</v>
      </c>
      <c r="D92" s="218">
        <v>1</v>
      </c>
      <c r="E92" s="218">
        <v>1</v>
      </c>
      <c r="F92" s="231" t="s">
        <v>152</v>
      </c>
      <c r="G92" s="209">
        <f t="shared" si="4"/>
        <v>4</v>
      </c>
      <c r="H92" s="203">
        <f t="shared" si="5"/>
        <v>1</v>
      </c>
    </row>
    <row r="93" spans="1:8" ht="15.75" x14ac:dyDescent="0.25">
      <c r="A93" s="225" t="s">
        <v>131</v>
      </c>
      <c r="B93" s="230">
        <v>1</v>
      </c>
      <c r="C93" s="218">
        <v>1</v>
      </c>
      <c r="D93" s="218">
        <v>1</v>
      </c>
      <c r="E93" s="218">
        <v>1</v>
      </c>
      <c r="F93" s="231">
        <v>1</v>
      </c>
      <c r="G93" s="209">
        <f t="shared" si="4"/>
        <v>5</v>
      </c>
      <c r="H93" s="203">
        <f t="shared" si="5"/>
        <v>1</v>
      </c>
    </row>
    <row r="94" spans="1:8" ht="15.75" x14ac:dyDescent="0.25">
      <c r="A94" s="225" t="s">
        <v>51</v>
      </c>
      <c r="B94" s="230">
        <v>1</v>
      </c>
      <c r="C94" s="218">
        <v>1</v>
      </c>
      <c r="D94" s="218">
        <v>1</v>
      </c>
      <c r="E94" s="218">
        <v>1</v>
      </c>
      <c r="F94" s="231">
        <v>1</v>
      </c>
      <c r="G94" s="209">
        <f t="shared" si="4"/>
        <v>5</v>
      </c>
      <c r="H94" s="203">
        <f t="shared" si="5"/>
        <v>1</v>
      </c>
    </row>
    <row r="95" spans="1:8" ht="15.75" x14ac:dyDescent="0.25">
      <c r="A95" s="225" t="s">
        <v>50</v>
      </c>
      <c r="B95" s="230">
        <v>1</v>
      </c>
      <c r="C95" s="218">
        <v>1</v>
      </c>
      <c r="D95" s="218">
        <v>1</v>
      </c>
      <c r="E95" s="218">
        <v>1</v>
      </c>
      <c r="F95" s="231">
        <v>1</v>
      </c>
      <c r="G95" s="209">
        <f t="shared" si="4"/>
        <v>5</v>
      </c>
      <c r="H95" s="203">
        <f t="shared" si="5"/>
        <v>1</v>
      </c>
    </row>
    <row r="96" spans="1:8" ht="15.75" x14ac:dyDescent="0.25">
      <c r="A96" s="225" t="s">
        <v>41</v>
      </c>
      <c r="B96" s="230">
        <v>1</v>
      </c>
      <c r="C96" s="218">
        <v>1</v>
      </c>
      <c r="D96" s="218">
        <v>1</v>
      </c>
      <c r="E96" s="218">
        <v>1</v>
      </c>
      <c r="F96" s="231">
        <v>0</v>
      </c>
      <c r="G96" s="209">
        <f t="shared" si="4"/>
        <v>4</v>
      </c>
      <c r="H96" s="203">
        <f t="shared" si="5"/>
        <v>0.8</v>
      </c>
    </row>
    <row r="97" spans="1:8" ht="15.75" x14ac:dyDescent="0.25">
      <c r="A97" s="225" t="s">
        <v>61</v>
      </c>
      <c r="B97" s="233">
        <v>1</v>
      </c>
      <c r="C97" s="219">
        <v>1</v>
      </c>
      <c r="D97" s="219">
        <v>1</v>
      </c>
      <c r="E97" s="219">
        <v>1</v>
      </c>
      <c r="F97" s="234">
        <v>1</v>
      </c>
      <c r="G97" s="209">
        <f t="shared" si="4"/>
        <v>5</v>
      </c>
      <c r="H97" s="203">
        <f t="shared" si="5"/>
        <v>1</v>
      </c>
    </row>
    <row r="98" spans="1:8" ht="15.75" x14ac:dyDescent="0.25">
      <c r="A98" s="225" t="s">
        <v>87</v>
      </c>
      <c r="B98" s="230">
        <v>1</v>
      </c>
      <c r="C98" s="218">
        <v>1</v>
      </c>
      <c r="D98" s="218">
        <v>1</v>
      </c>
      <c r="E98" s="218">
        <v>1</v>
      </c>
      <c r="F98" s="231">
        <v>1</v>
      </c>
      <c r="G98" s="209">
        <f t="shared" si="4"/>
        <v>5</v>
      </c>
      <c r="H98" s="203">
        <f t="shared" si="5"/>
        <v>1</v>
      </c>
    </row>
    <row r="99" spans="1:8" ht="15.75" x14ac:dyDescent="0.25">
      <c r="A99" s="225" t="s">
        <v>83</v>
      </c>
      <c r="B99" s="230">
        <v>1</v>
      </c>
      <c r="C99" s="218">
        <v>1</v>
      </c>
      <c r="D99" s="218">
        <v>1</v>
      </c>
      <c r="E99" s="218">
        <v>1</v>
      </c>
      <c r="F99" s="231">
        <v>1</v>
      </c>
      <c r="G99" s="209">
        <f t="shared" si="4"/>
        <v>5</v>
      </c>
      <c r="H99" s="203">
        <f t="shared" si="5"/>
        <v>1</v>
      </c>
    </row>
    <row r="100" spans="1:8" ht="15.75" x14ac:dyDescent="0.25">
      <c r="A100" s="225" t="s">
        <v>110</v>
      </c>
      <c r="B100" s="230">
        <v>1</v>
      </c>
      <c r="C100" s="218">
        <v>1</v>
      </c>
      <c r="D100" s="218">
        <v>1</v>
      </c>
      <c r="E100" s="218">
        <v>1</v>
      </c>
      <c r="F100" s="234">
        <v>1</v>
      </c>
      <c r="G100" s="209">
        <f t="shared" ref="G100:G103" si="6">SUM(B100:F100)</f>
        <v>5</v>
      </c>
      <c r="H100" s="203">
        <f t="shared" si="5"/>
        <v>1</v>
      </c>
    </row>
    <row r="101" spans="1:8" ht="15.75" x14ac:dyDescent="0.25">
      <c r="A101" s="225" t="s">
        <v>109</v>
      </c>
      <c r="B101" s="230">
        <v>1</v>
      </c>
      <c r="C101" s="218">
        <v>1</v>
      </c>
      <c r="D101" s="218">
        <v>1</v>
      </c>
      <c r="E101" s="218">
        <v>1</v>
      </c>
      <c r="F101" s="231">
        <v>0.5</v>
      </c>
      <c r="G101" s="209">
        <f t="shared" si="6"/>
        <v>4.5</v>
      </c>
      <c r="H101" s="203">
        <f t="shared" si="5"/>
        <v>0.9</v>
      </c>
    </row>
    <row r="102" spans="1:8" ht="15.75" x14ac:dyDescent="0.25">
      <c r="A102" s="225" t="s">
        <v>69</v>
      </c>
      <c r="B102" s="230">
        <v>1</v>
      </c>
      <c r="C102" s="218">
        <v>1</v>
      </c>
      <c r="D102" s="218">
        <v>1</v>
      </c>
      <c r="E102" s="218">
        <v>1</v>
      </c>
      <c r="F102" s="231">
        <v>1</v>
      </c>
      <c r="G102" s="209">
        <f t="shared" si="6"/>
        <v>5</v>
      </c>
      <c r="H102" s="203">
        <f t="shared" si="5"/>
        <v>1</v>
      </c>
    </row>
    <row r="103" spans="1:8" ht="16.5" thickBot="1" x14ac:dyDescent="0.3">
      <c r="A103" s="226" t="s">
        <v>102</v>
      </c>
      <c r="B103" s="235">
        <v>1</v>
      </c>
      <c r="C103" s="236">
        <v>1</v>
      </c>
      <c r="D103" s="236">
        <v>1</v>
      </c>
      <c r="E103" s="236">
        <v>1</v>
      </c>
      <c r="F103" s="237">
        <v>1</v>
      </c>
      <c r="G103" s="210">
        <f t="shared" si="6"/>
        <v>5</v>
      </c>
      <c r="H103" s="204">
        <f t="shared" si="5"/>
        <v>1</v>
      </c>
    </row>
  </sheetData>
  <mergeCells count="3">
    <mergeCell ref="G2:G3"/>
    <mergeCell ref="H2:H3"/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88" workbookViewId="0">
      <selection activeCell="I102" sqref="I102"/>
    </sheetView>
  </sheetViews>
  <sheetFormatPr defaultRowHeight="15" x14ac:dyDescent="0.25"/>
  <cols>
    <col min="1" max="1" width="36.140625" style="175" customWidth="1"/>
  </cols>
  <sheetData>
    <row r="1" spans="1:7" ht="24" customHeight="1" thickBot="1" x14ac:dyDescent="0.3">
      <c r="A1" s="667" t="s">
        <v>153</v>
      </c>
      <c r="B1" s="632"/>
      <c r="C1" s="632"/>
      <c r="D1" s="632"/>
      <c r="E1" s="632"/>
      <c r="F1" s="562"/>
      <c r="G1" s="634"/>
    </row>
    <row r="2" spans="1:7" ht="39" customHeight="1" thickBot="1" x14ac:dyDescent="0.3">
      <c r="A2" s="195" t="s">
        <v>175</v>
      </c>
      <c r="B2" s="238">
        <v>30</v>
      </c>
      <c r="C2" s="197">
        <v>31</v>
      </c>
      <c r="D2" s="197">
        <v>32</v>
      </c>
      <c r="E2" s="211">
        <v>33</v>
      </c>
      <c r="F2" s="668" t="s">
        <v>218</v>
      </c>
      <c r="G2" s="670" t="s">
        <v>219</v>
      </c>
    </row>
    <row r="3" spans="1:7" ht="123" customHeight="1" thickBot="1" x14ac:dyDescent="0.3">
      <c r="A3" s="239" t="s">
        <v>176</v>
      </c>
      <c r="B3" s="240" t="s">
        <v>520</v>
      </c>
      <c r="C3" s="241" t="s">
        <v>521</v>
      </c>
      <c r="D3" s="241" t="s">
        <v>522</v>
      </c>
      <c r="E3" s="217" t="s">
        <v>523</v>
      </c>
      <c r="F3" s="669"/>
      <c r="G3" s="671"/>
    </row>
    <row r="4" spans="1:7" ht="15.75" x14ac:dyDescent="0.25">
      <c r="A4" s="244" t="s">
        <v>34</v>
      </c>
      <c r="B4" s="248">
        <v>1</v>
      </c>
      <c r="C4" s="249">
        <v>1</v>
      </c>
      <c r="D4" s="249">
        <v>1</v>
      </c>
      <c r="E4" s="250">
        <v>1</v>
      </c>
      <c r="F4" s="258">
        <f t="shared" ref="F4:F35" si="0">SUM(B4:E4)</f>
        <v>4</v>
      </c>
      <c r="G4" s="261">
        <f t="shared" ref="G4:G35" si="1">AVERAGE(B4:E4)</f>
        <v>1</v>
      </c>
    </row>
    <row r="5" spans="1:7" ht="15.75" x14ac:dyDescent="0.25">
      <c r="A5" s="245" t="s">
        <v>74</v>
      </c>
      <c r="B5" s="251">
        <v>0</v>
      </c>
      <c r="C5" s="242">
        <v>1</v>
      </c>
      <c r="D5" s="242">
        <v>1</v>
      </c>
      <c r="E5" s="252">
        <v>1</v>
      </c>
      <c r="F5" s="259">
        <f t="shared" si="0"/>
        <v>3</v>
      </c>
      <c r="G5" s="262">
        <f t="shared" si="1"/>
        <v>0.75</v>
      </c>
    </row>
    <row r="6" spans="1:7" ht="31.5" x14ac:dyDescent="0.25">
      <c r="A6" s="246" t="s">
        <v>67</v>
      </c>
      <c r="B6" s="251">
        <v>1</v>
      </c>
      <c r="C6" s="242">
        <v>0</v>
      </c>
      <c r="D6" s="242">
        <v>1</v>
      </c>
      <c r="E6" s="252">
        <v>0</v>
      </c>
      <c r="F6" s="259">
        <f t="shared" si="0"/>
        <v>2</v>
      </c>
      <c r="G6" s="262">
        <f t="shared" si="1"/>
        <v>0.5</v>
      </c>
    </row>
    <row r="7" spans="1:7" ht="15.75" x14ac:dyDescent="0.25">
      <c r="A7" s="246" t="s">
        <v>38</v>
      </c>
      <c r="B7" s="251">
        <v>1</v>
      </c>
      <c r="C7" s="242">
        <v>1</v>
      </c>
      <c r="D7" s="242">
        <v>1</v>
      </c>
      <c r="E7" s="252">
        <v>1</v>
      </c>
      <c r="F7" s="259">
        <f t="shared" si="0"/>
        <v>4</v>
      </c>
      <c r="G7" s="262">
        <f t="shared" si="1"/>
        <v>1</v>
      </c>
    </row>
    <row r="8" spans="1:7" ht="15.75" x14ac:dyDescent="0.25">
      <c r="A8" s="246" t="s">
        <v>52</v>
      </c>
      <c r="B8" s="251">
        <v>1</v>
      </c>
      <c r="C8" s="242">
        <v>1</v>
      </c>
      <c r="D8" s="242">
        <v>1</v>
      </c>
      <c r="E8" s="252">
        <v>1</v>
      </c>
      <c r="F8" s="259">
        <f t="shared" si="0"/>
        <v>4</v>
      </c>
      <c r="G8" s="262">
        <f t="shared" si="1"/>
        <v>1</v>
      </c>
    </row>
    <row r="9" spans="1:7" ht="15.75" x14ac:dyDescent="0.25">
      <c r="A9" s="246" t="s">
        <v>63</v>
      </c>
      <c r="B9" s="251">
        <v>1</v>
      </c>
      <c r="C9" s="242">
        <v>1</v>
      </c>
      <c r="D9" s="242">
        <v>1</v>
      </c>
      <c r="E9" s="252">
        <v>0</v>
      </c>
      <c r="F9" s="259">
        <f t="shared" si="0"/>
        <v>3</v>
      </c>
      <c r="G9" s="262">
        <f t="shared" si="1"/>
        <v>0.75</v>
      </c>
    </row>
    <row r="10" spans="1:7" ht="15.75" x14ac:dyDescent="0.25">
      <c r="A10" s="245" t="s">
        <v>123</v>
      </c>
      <c r="B10" s="251">
        <v>0</v>
      </c>
      <c r="C10" s="242">
        <v>0</v>
      </c>
      <c r="D10" s="242">
        <v>0</v>
      </c>
      <c r="E10" s="252">
        <v>0</v>
      </c>
      <c r="F10" s="259">
        <f t="shared" si="0"/>
        <v>0</v>
      </c>
      <c r="G10" s="262">
        <f t="shared" si="1"/>
        <v>0</v>
      </c>
    </row>
    <row r="11" spans="1:7" ht="15.75" x14ac:dyDescent="0.25">
      <c r="A11" s="245" t="s">
        <v>130</v>
      </c>
      <c r="B11" s="251">
        <v>0</v>
      </c>
      <c r="C11" s="242">
        <v>0</v>
      </c>
      <c r="D11" s="242">
        <v>0</v>
      </c>
      <c r="E11" s="252">
        <v>0</v>
      </c>
      <c r="F11" s="259">
        <f t="shared" si="0"/>
        <v>0</v>
      </c>
      <c r="G11" s="262">
        <f t="shared" si="1"/>
        <v>0</v>
      </c>
    </row>
    <row r="12" spans="1:7" ht="15.75" x14ac:dyDescent="0.25">
      <c r="A12" s="246" t="s">
        <v>178</v>
      </c>
      <c r="B12" s="251">
        <v>1</v>
      </c>
      <c r="C12" s="242">
        <v>1</v>
      </c>
      <c r="D12" s="242">
        <v>1</v>
      </c>
      <c r="E12" s="252">
        <v>1</v>
      </c>
      <c r="F12" s="259">
        <f t="shared" si="0"/>
        <v>4</v>
      </c>
      <c r="G12" s="262">
        <f t="shared" si="1"/>
        <v>1</v>
      </c>
    </row>
    <row r="13" spans="1:7" ht="15.75" x14ac:dyDescent="0.25">
      <c r="A13" s="246" t="s">
        <v>179</v>
      </c>
      <c r="B13" s="251">
        <v>0</v>
      </c>
      <c r="C13" s="242">
        <v>0</v>
      </c>
      <c r="D13" s="242">
        <v>0</v>
      </c>
      <c r="E13" s="252">
        <v>0</v>
      </c>
      <c r="F13" s="259">
        <f t="shared" si="0"/>
        <v>0</v>
      </c>
      <c r="G13" s="262">
        <f t="shared" si="1"/>
        <v>0</v>
      </c>
    </row>
    <row r="14" spans="1:7" ht="15.75" x14ac:dyDescent="0.25">
      <c r="A14" s="246" t="s">
        <v>127</v>
      </c>
      <c r="B14" s="251">
        <v>0</v>
      </c>
      <c r="C14" s="242">
        <v>0</v>
      </c>
      <c r="D14" s="242">
        <v>0</v>
      </c>
      <c r="E14" s="252">
        <v>0</v>
      </c>
      <c r="F14" s="259">
        <f t="shared" si="0"/>
        <v>0</v>
      </c>
      <c r="G14" s="262">
        <f t="shared" si="1"/>
        <v>0</v>
      </c>
    </row>
    <row r="15" spans="1:7" ht="15.75" x14ac:dyDescent="0.25">
      <c r="A15" s="245" t="s">
        <v>124</v>
      </c>
      <c r="B15" s="251">
        <v>0</v>
      </c>
      <c r="C15" s="242">
        <v>1</v>
      </c>
      <c r="D15" s="242">
        <v>1</v>
      </c>
      <c r="E15" s="252">
        <v>1</v>
      </c>
      <c r="F15" s="259">
        <f t="shared" si="0"/>
        <v>3</v>
      </c>
      <c r="G15" s="262">
        <f t="shared" si="1"/>
        <v>0.75</v>
      </c>
    </row>
    <row r="16" spans="1:7" ht="15.75" x14ac:dyDescent="0.25">
      <c r="A16" s="245" t="s">
        <v>180</v>
      </c>
      <c r="B16" s="251">
        <v>0</v>
      </c>
      <c r="C16" s="242">
        <v>1</v>
      </c>
      <c r="D16" s="242">
        <v>1</v>
      </c>
      <c r="E16" s="252">
        <v>0</v>
      </c>
      <c r="F16" s="259">
        <f t="shared" si="0"/>
        <v>2</v>
      </c>
      <c r="G16" s="262">
        <f t="shared" si="1"/>
        <v>0.5</v>
      </c>
    </row>
    <row r="17" spans="1:7" ht="15.75" x14ac:dyDescent="0.25">
      <c r="A17" s="246" t="s">
        <v>181</v>
      </c>
      <c r="B17" s="251">
        <v>0</v>
      </c>
      <c r="C17" s="242">
        <v>1</v>
      </c>
      <c r="D17" s="242">
        <v>1</v>
      </c>
      <c r="E17" s="252">
        <v>0</v>
      </c>
      <c r="F17" s="259">
        <f t="shared" si="0"/>
        <v>2</v>
      </c>
      <c r="G17" s="262">
        <f t="shared" si="1"/>
        <v>0.5</v>
      </c>
    </row>
    <row r="18" spans="1:7" ht="15.75" x14ac:dyDescent="0.25">
      <c r="A18" s="246" t="s">
        <v>91</v>
      </c>
      <c r="B18" s="251">
        <v>0</v>
      </c>
      <c r="C18" s="242">
        <v>1</v>
      </c>
      <c r="D18" s="242">
        <v>1</v>
      </c>
      <c r="E18" s="252">
        <v>0</v>
      </c>
      <c r="F18" s="259">
        <f t="shared" si="0"/>
        <v>2</v>
      </c>
      <c r="G18" s="262">
        <f t="shared" si="1"/>
        <v>0.5</v>
      </c>
    </row>
    <row r="19" spans="1:7" ht="15.75" x14ac:dyDescent="0.25">
      <c r="A19" s="246" t="s">
        <v>119</v>
      </c>
      <c r="B19" s="251">
        <v>0</v>
      </c>
      <c r="C19" s="242">
        <v>1</v>
      </c>
      <c r="D19" s="242">
        <v>1</v>
      </c>
      <c r="E19" s="252">
        <v>0</v>
      </c>
      <c r="F19" s="259">
        <f t="shared" si="0"/>
        <v>2</v>
      </c>
      <c r="G19" s="262">
        <f t="shared" si="1"/>
        <v>0.5</v>
      </c>
    </row>
    <row r="20" spans="1:7" ht="15.75" x14ac:dyDescent="0.25">
      <c r="A20" s="246" t="s">
        <v>54</v>
      </c>
      <c r="B20" s="251">
        <v>1</v>
      </c>
      <c r="C20" s="242">
        <v>1</v>
      </c>
      <c r="D20" s="242">
        <v>1</v>
      </c>
      <c r="E20" s="252">
        <v>0</v>
      </c>
      <c r="F20" s="259">
        <f t="shared" si="0"/>
        <v>3</v>
      </c>
      <c r="G20" s="262">
        <f t="shared" si="1"/>
        <v>0.75</v>
      </c>
    </row>
    <row r="21" spans="1:7" ht="15.75" x14ac:dyDescent="0.25">
      <c r="A21" s="246" t="s">
        <v>99</v>
      </c>
      <c r="B21" s="251">
        <v>0</v>
      </c>
      <c r="C21" s="242">
        <v>1</v>
      </c>
      <c r="D21" s="242">
        <v>1</v>
      </c>
      <c r="E21" s="252">
        <v>0</v>
      </c>
      <c r="F21" s="259">
        <f t="shared" si="0"/>
        <v>2</v>
      </c>
      <c r="G21" s="262">
        <f t="shared" si="1"/>
        <v>0.5</v>
      </c>
    </row>
    <row r="22" spans="1:7" ht="15.75" x14ac:dyDescent="0.25">
      <c r="A22" s="246" t="s">
        <v>182</v>
      </c>
      <c r="B22" s="251">
        <v>0</v>
      </c>
      <c r="C22" s="242">
        <v>1</v>
      </c>
      <c r="D22" s="242">
        <v>1</v>
      </c>
      <c r="E22" s="252">
        <v>0</v>
      </c>
      <c r="F22" s="259">
        <f t="shared" si="0"/>
        <v>2</v>
      </c>
      <c r="G22" s="262">
        <f t="shared" si="1"/>
        <v>0.5</v>
      </c>
    </row>
    <row r="23" spans="1:7" ht="15.75" x14ac:dyDescent="0.25">
      <c r="A23" s="246" t="s">
        <v>183</v>
      </c>
      <c r="B23" s="251">
        <v>0</v>
      </c>
      <c r="C23" s="242">
        <v>0</v>
      </c>
      <c r="D23" s="242">
        <v>1</v>
      </c>
      <c r="E23" s="252">
        <v>0</v>
      </c>
      <c r="F23" s="259">
        <f t="shared" si="0"/>
        <v>1</v>
      </c>
      <c r="G23" s="262">
        <f t="shared" si="1"/>
        <v>0.25</v>
      </c>
    </row>
    <row r="24" spans="1:7" ht="15.75" x14ac:dyDescent="0.25">
      <c r="A24" s="246" t="s">
        <v>140</v>
      </c>
      <c r="B24" s="251">
        <v>0</v>
      </c>
      <c r="C24" s="242">
        <v>0</v>
      </c>
      <c r="D24" s="242">
        <v>0</v>
      </c>
      <c r="E24" s="252">
        <v>0</v>
      </c>
      <c r="F24" s="259">
        <f t="shared" si="0"/>
        <v>0</v>
      </c>
      <c r="G24" s="262">
        <f t="shared" si="1"/>
        <v>0</v>
      </c>
    </row>
    <row r="25" spans="1:7" ht="15.75" x14ac:dyDescent="0.25">
      <c r="A25" s="246" t="s">
        <v>184</v>
      </c>
      <c r="B25" s="251">
        <v>1</v>
      </c>
      <c r="C25" s="242">
        <v>1</v>
      </c>
      <c r="D25" s="242">
        <v>1</v>
      </c>
      <c r="E25" s="252">
        <v>0</v>
      </c>
      <c r="F25" s="259">
        <f t="shared" si="0"/>
        <v>3</v>
      </c>
      <c r="G25" s="262">
        <f t="shared" si="1"/>
        <v>0.75</v>
      </c>
    </row>
    <row r="26" spans="1:7" ht="31.5" x14ac:dyDescent="0.25">
      <c r="A26" s="246" t="s">
        <v>185</v>
      </c>
      <c r="B26" s="251">
        <v>0</v>
      </c>
      <c r="C26" s="242">
        <v>0</v>
      </c>
      <c r="D26" s="242">
        <v>0</v>
      </c>
      <c r="E26" s="252">
        <v>0</v>
      </c>
      <c r="F26" s="259">
        <f t="shared" si="0"/>
        <v>0</v>
      </c>
      <c r="G26" s="262">
        <f t="shared" si="1"/>
        <v>0</v>
      </c>
    </row>
    <row r="27" spans="1:7" ht="15.75" x14ac:dyDescent="0.25">
      <c r="A27" s="246" t="s">
        <v>35</v>
      </c>
      <c r="B27" s="251">
        <v>1</v>
      </c>
      <c r="C27" s="242">
        <v>1</v>
      </c>
      <c r="D27" s="242">
        <v>1</v>
      </c>
      <c r="E27" s="252">
        <v>1</v>
      </c>
      <c r="F27" s="259">
        <f t="shared" si="0"/>
        <v>4</v>
      </c>
      <c r="G27" s="262">
        <f t="shared" si="1"/>
        <v>1</v>
      </c>
    </row>
    <row r="28" spans="1:7" ht="15.75" x14ac:dyDescent="0.25">
      <c r="A28" s="246" t="s">
        <v>186</v>
      </c>
      <c r="B28" s="251">
        <v>0</v>
      </c>
      <c r="C28" s="242">
        <v>0</v>
      </c>
      <c r="D28" s="242">
        <v>0</v>
      </c>
      <c r="E28" s="252">
        <v>0</v>
      </c>
      <c r="F28" s="259">
        <f t="shared" si="0"/>
        <v>0</v>
      </c>
      <c r="G28" s="262">
        <f t="shared" si="1"/>
        <v>0</v>
      </c>
    </row>
    <row r="29" spans="1:7" ht="15.75" x14ac:dyDescent="0.25">
      <c r="A29" s="246" t="s">
        <v>79</v>
      </c>
      <c r="B29" s="251">
        <v>1</v>
      </c>
      <c r="C29" s="242">
        <v>1</v>
      </c>
      <c r="D29" s="242">
        <v>1</v>
      </c>
      <c r="E29" s="252">
        <v>1</v>
      </c>
      <c r="F29" s="259">
        <f t="shared" si="0"/>
        <v>4</v>
      </c>
      <c r="G29" s="262">
        <f t="shared" si="1"/>
        <v>1</v>
      </c>
    </row>
    <row r="30" spans="1:7" ht="31.5" x14ac:dyDescent="0.25">
      <c r="A30" s="245" t="s">
        <v>65</v>
      </c>
      <c r="B30" s="251">
        <v>1</v>
      </c>
      <c r="C30" s="242">
        <v>1</v>
      </c>
      <c r="D30" s="242">
        <v>1</v>
      </c>
      <c r="E30" s="252">
        <v>1</v>
      </c>
      <c r="F30" s="259">
        <f t="shared" si="0"/>
        <v>4</v>
      </c>
      <c r="G30" s="262">
        <f t="shared" si="1"/>
        <v>1</v>
      </c>
    </row>
    <row r="31" spans="1:7" ht="15.75" x14ac:dyDescent="0.25">
      <c r="A31" s="245" t="s">
        <v>29</v>
      </c>
      <c r="B31" s="251">
        <v>1</v>
      </c>
      <c r="C31" s="242">
        <v>1</v>
      </c>
      <c r="D31" s="242">
        <v>1</v>
      </c>
      <c r="E31" s="252">
        <v>0</v>
      </c>
      <c r="F31" s="259">
        <f t="shared" si="0"/>
        <v>3</v>
      </c>
      <c r="G31" s="262">
        <f t="shared" si="1"/>
        <v>0.75</v>
      </c>
    </row>
    <row r="32" spans="1:7" ht="31.5" x14ac:dyDescent="0.25">
      <c r="A32" s="245" t="s">
        <v>120</v>
      </c>
      <c r="B32" s="251">
        <v>0</v>
      </c>
      <c r="C32" s="242">
        <v>0</v>
      </c>
      <c r="D32" s="242">
        <v>0</v>
      </c>
      <c r="E32" s="252">
        <v>0</v>
      </c>
      <c r="F32" s="259">
        <f t="shared" si="0"/>
        <v>0</v>
      </c>
      <c r="G32" s="262">
        <f t="shared" si="1"/>
        <v>0</v>
      </c>
    </row>
    <row r="33" spans="1:7" ht="15.75" x14ac:dyDescent="0.25">
      <c r="A33" s="245" t="s">
        <v>187</v>
      </c>
      <c r="B33" s="251">
        <v>1</v>
      </c>
      <c r="C33" s="242">
        <v>1</v>
      </c>
      <c r="D33" s="242">
        <v>1</v>
      </c>
      <c r="E33" s="252">
        <v>1</v>
      </c>
      <c r="F33" s="259">
        <f t="shared" si="0"/>
        <v>4</v>
      </c>
      <c r="G33" s="262">
        <f t="shared" si="1"/>
        <v>1</v>
      </c>
    </row>
    <row r="34" spans="1:7" ht="15.75" x14ac:dyDescent="0.25">
      <c r="A34" s="245" t="s">
        <v>188</v>
      </c>
      <c r="B34" s="251">
        <v>0</v>
      </c>
      <c r="C34" s="242">
        <v>1</v>
      </c>
      <c r="D34" s="242">
        <v>1</v>
      </c>
      <c r="E34" s="252">
        <v>1</v>
      </c>
      <c r="F34" s="259">
        <f t="shared" si="0"/>
        <v>3</v>
      </c>
      <c r="G34" s="262">
        <f t="shared" si="1"/>
        <v>0.75</v>
      </c>
    </row>
    <row r="35" spans="1:7" ht="15.75" x14ac:dyDescent="0.25">
      <c r="A35" s="245" t="s">
        <v>56</v>
      </c>
      <c r="B35" s="251">
        <v>0</v>
      </c>
      <c r="C35" s="242">
        <v>1</v>
      </c>
      <c r="D35" s="242">
        <v>0</v>
      </c>
      <c r="E35" s="252">
        <v>1</v>
      </c>
      <c r="F35" s="259">
        <f t="shared" si="0"/>
        <v>2</v>
      </c>
      <c r="G35" s="262">
        <f t="shared" si="1"/>
        <v>0.5</v>
      </c>
    </row>
    <row r="36" spans="1:7" ht="31.5" x14ac:dyDescent="0.25">
      <c r="A36" s="245" t="s">
        <v>17</v>
      </c>
      <c r="B36" s="251">
        <v>1</v>
      </c>
      <c r="C36" s="242">
        <v>1</v>
      </c>
      <c r="D36" s="242">
        <v>1</v>
      </c>
      <c r="E36" s="252">
        <v>1</v>
      </c>
      <c r="F36" s="259">
        <f t="shared" ref="F36:F67" si="2">SUM(B36:E36)</f>
        <v>4</v>
      </c>
      <c r="G36" s="262">
        <f t="shared" ref="G36:G67" si="3">AVERAGE(B36:E36)</f>
        <v>1</v>
      </c>
    </row>
    <row r="37" spans="1:7" ht="15.75" x14ac:dyDescent="0.25">
      <c r="A37" s="245" t="s">
        <v>189</v>
      </c>
      <c r="B37" s="251">
        <v>0</v>
      </c>
      <c r="C37" s="242">
        <v>1</v>
      </c>
      <c r="D37" s="242">
        <v>1</v>
      </c>
      <c r="E37" s="252">
        <v>1</v>
      </c>
      <c r="F37" s="259">
        <f t="shared" si="2"/>
        <v>3</v>
      </c>
      <c r="G37" s="262">
        <f t="shared" si="3"/>
        <v>0.75</v>
      </c>
    </row>
    <row r="38" spans="1:7" ht="31.5" x14ac:dyDescent="0.25">
      <c r="A38" s="245" t="s">
        <v>139</v>
      </c>
      <c r="B38" s="251">
        <v>0</v>
      </c>
      <c r="C38" s="242">
        <v>0</v>
      </c>
      <c r="D38" s="242">
        <v>0</v>
      </c>
      <c r="E38" s="252">
        <v>0</v>
      </c>
      <c r="F38" s="259">
        <f t="shared" si="2"/>
        <v>0</v>
      </c>
      <c r="G38" s="262">
        <f t="shared" si="3"/>
        <v>0</v>
      </c>
    </row>
    <row r="39" spans="1:7" ht="15.75" x14ac:dyDescent="0.25">
      <c r="A39" s="245" t="s">
        <v>132</v>
      </c>
      <c r="B39" s="251">
        <v>0</v>
      </c>
      <c r="C39" s="242">
        <v>0</v>
      </c>
      <c r="D39" s="242">
        <v>0</v>
      </c>
      <c r="E39" s="252">
        <v>0</v>
      </c>
      <c r="F39" s="259">
        <f t="shared" si="2"/>
        <v>0</v>
      </c>
      <c r="G39" s="262">
        <f t="shared" si="3"/>
        <v>0</v>
      </c>
    </row>
    <row r="40" spans="1:7" ht="15.75" x14ac:dyDescent="0.25">
      <c r="A40" s="245" t="s">
        <v>58</v>
      </c>
      <c r="B40" s="251">
        <v>1</v>
      </c>
      <c r="C40" s="242">
        <v>1</v>
      </c>
      <c r="D40" s="242">
        <v>1</v>
      </c>
      <c r="E40" s="252">
        <v>1</v>
      </c>
      <c r="F40" s="259">
        <f t="shared" si="2"/>
        <v>4</v>
      </c>
      <c r="G40" s="262">
        <f t="shared" si="3"/>
        <v>1</v>
      </c>
    </row>
    <row r="41" spans="1:7" ht="15.75" x14ac:dyDescent="0.25">
      <c r="A41" s="245" t="s">
        <v>117</v>
      </c>
      <c r="B41" s="251">
        <v>0</v>
      </c>
      <c r="C41" s="242">
        <v>1</v>
      </c>
      <c r="D41" s="242">
        <v>1</v>
      </c>
      <c r="E41" s="252">
        <v>1</v>
      </c>
      <c r="F41" s="259">
        <f t="shared" si="2"/>
        <v>3</v>
      </c>
      <c r="G41" s="262">
        <f t="shared" si="3"/>
        <v>0.75</v>
      </c>
    </row>
    <row r="42" spans="1:7" ht="15.75" x14ac:dyDescent="0.25">
      <c r="A42" s="245" t="s">
        <v>142</v>
      </c>
      <c r="B42" s="251">
        <v>0</v>
      </c>
      <c r="C42" s="242">
        <v>0</v>
      </c>
      <c r="D42" s="242">
        <v>0</v>
      </c>
      <c r="E42" s="252">
        <v>0</v>
      </c>
      <c r="F42" s="259">
        <f t="shared" si="2"/>
        <v>0</v>
      </c>
      <c r="G42" s="262">
        <f t="shared" si="3"/>
        <v>0</v>
      </c>
    </row>
    <row r="43" spans="1:7" ht="15.75" x14ac:dyDescent="0.25">
      <c r="A43" s="245" t="s">
        <v>121</v>
      </c>
      <c r="B43" s="251">
        <v>0</v>
      </c>
      <c r="C43" s="242">
        <v>0</v>
      </c>
      <c r="D43" s="242">
        <v>0</v>
      </c>
      <c r="E43" s="252">
        <v>0</v>
      </c>
      <c r="F43" s="259">
        <f t="shared" si="2"/>
        <v>0</v>
      </c>
      <c r="G43" s="262">
        <f t="shared" si="3"/>
        <v>0</v>
      </c>
    </row>
    <row r="44" spans="1:7" ht="15.75" x14ac:dyDescent="0.25">
      <c r="A44" s="245" t="s">
        <v>45</v>
      </c>
      <c r="B44" s="251">
        <v>1</v>
      </c>
      <c r="C44" s="242">
        <v>1</v>
      </c>
      <c r="D44" s="242">
        <v>1</v>
      </c>
      <c r="E44" s="252">
        <v>1</v>
      </c>
      <c r="F44" s="259">
        <f t="shared" si="2"/>
        <v>4</v>
      </c>
      <c r="G44" s="262">
        <f t="shared" si="3"/>
        <v>1</v>
      </c>
    </row>
    <row r="45" spans="1:7" ht="15.75" x14ac:dyDescent="0.25">
      <c r="A45" s="245" t="s">
        <v>190</v>
      </c>
      <c r="B45" s="251">
        <v>1</v>
      </c>
      <c r="C45" s="242">
        <v>0</v>
      </c>
      <c r="D45" s="242">
        <v>1</v>
      </c>
      <c r="E45" s="252">
        <v>1</v>
      </c>
      <c r="F45" s="259">
        <f t="shared" si="2"/>
        <v>3</v>
      </c>
      <c r="G45" s="262">
        <f t="shared" si="3"/>
        <v>0.75</v>
      </c>
    </row>
    <row r="46" spans="1:7" ht="15.75" x14ac:dyDescent="0.25">
      <c r="A46" s="245" t="s">
        <v>85</v>
      </c>
      <c r="B46" s="251">
        <v>0</v>
      </c>
      <c r="C46" s="242">
        <v>1</v>
      </c>
      <c r="D46" s="242">
        <v>1</v>
      </c>
      <c r="E46" s="252">
        <v>0</v>
      </c>
      <c r="F46" s="259">
        <f t="shared" si="2"/>
        <v>2</v>
      </c>
      <c r="G46" s="262">
        <f t="shared" si="3"/>
        <v>0.5</v>
      </c>
    </row>
    <row r="47" spans="1:7" ht="15.75" x14ac:dyDescent="0.25">
      <c r="A47" s="245" t="s">
        <v>66</v>
      </c>
      <c r="B47" s="251">
        <v>1</v>
      </c>
      <c r="C47" s="242">
        <v>1</v>
      </c>
      <c r="D47" s="242">
        <v>1</v>
      </c>
      <c r="E47" s="252">
        <v>0</v>
      </c>
      <c r="F47" s="259">
        <f t="shared" si="2"/>
        <v>3</v>
      </c>
      <c r="G47" s="262">
        <f t="shared" si="3"/>
        <v>0.75</v>
      </c>
    </row>
    <row r="48" spans="1:7" ht="15.75" x14ac:dyDescent="0.25">
      <c r="A48" s="245" t="s">
        <v>46</v>
      </c>
      <c r="B48" s="251">
        <v>1</v>
      </c>
      <c r="C48" s="242">
        <v>1</v>
      </c>
      <c r="D48" s="242">
        <v>1</v>
      </c>
      <c r="E48" s="252">
        <v>1</v>
      </c>
      <c r="F48" s="259">
        <f t="shared" si="2"/>
        <v>4</v>
      </c>
      <c r="G48" s="262">
        <f t="shared" si="3"/>
        <v>1</v>
      </c>
    </row>
    <row r="49" spans="1:7" ht="15.75" x14ac:dyDescent="0.25">
      <c r="A49" s="245" t="s">
        <v>191</v>
      </c>
      <c r="B49" s="251">
        <v>1</v>
      </c>
      <c r="C49" s="242">
        <v>1</v>
      </c>
      <c r="D49" s="242">
        <v>1</v>
      </c>
      <c r="E49" s="252">
        <v>0</v>
      </c>
      <c r="F49" s="259">
        <f t="shared" si="2"/>
        <v>3</v>
      </c>
      <c r="G49" s="262">
        <f t="shared" si="3"/>
        <v>0.75</v>
      </c>
    </row>
    <row r="50" spans="1:7" ht="15.75" x14ac:dyDescent="0.25">
      <c r="A50" s="245" t="s">
        <v>86</v>
      </c>
      <c r="B50" s="251">
        <v>0</v>
      </c>
      <c r="C50" s="242">
        <v>1</v>
      </c>
      <c r="D50" s="242">
        <v>1</v>
      </c>
      <c r="E50" s="252">
        <v>1</v>
      </c>
      <c r="F50" s="259">
        <f t="shared" si="2"/>
        <v>3</v>
      </c>
      <c r="G50" s="262">
        <f t="shared" si="3"/>
        <v>0.75</v>
      </c>
    </row>
    <row r="51" spans="1:7" ht="15.75" x14ac:dyDescent="0.25">
      <c r="A51" s="245" t="s">
        <v>104</v>
      </c>
      <c r="B51" s="251">
        <v>0</v>
      </c>
      <c r="C51" s="242">
        <v>1</v>
      </c>
      <c r="D51" s="242">
        <v>1</v>
      </c>
      <c r="E51" s="252">
        <v>1</v>
      </c>
      <c r="F51" s="259">
        <f t="shared" si="2"/>
        <v>3</v>
      </c>
      <c r="G51" s="262">
        <f t="shared" si="3"/>
        <v>0.75</v>
      </c>
    </row>
    <row r="52" spans="1:7" ht="15.75" x14ac:dyDescent="0.25">
      <c r="A52" s="245" t="s">
        <v>192</v>
      </c>
      <c r="B52" s="251">
        <v>0</v>
      </c>
      <c r="C52" s="242">
        <v>0</v>
      </c>
      <c r="D52" s="242">
        <v>0</v>
      </c>
      <c r="E52" s="252">
        <v>0</v>
      </c>
      <c r="F52" s="259">
        <f t="shared" si="2"/>
        <v>0</v>
      </c>
      <c r="G52" s="262">
        <f t="shared" si="3"/>
        <v>0</v>
      </c>
    </row>
    <row r="53" spans="1:7" ht="15.75" x14ac:dyDescent="0.25">
      <c r="A53" s="245" t="s">
        <v>76</v>
      </c>
      <c r="B53" s="251">
        <v>1</v>
      </c>
      <c r="C53" s="242">
        <v>1</v>
      </c>
      <c r="D53" s="242">
        <v>1</v>
      </c>
      <c r="E53" s="252">
        <v>0</v>
      </c>
      <c r="F53" s="259">
        <f t="shared" si="2"/>
        <v>3</v>
      </c>
      <c r="G53" s="262">
        <f t="shared" si="3"/>
        <v>0.75</v>
      </c>
    </row>
    <row r="54" spans="1:7" ht="15.75" x14ac:dyDescent="0.25">
      <c r="A54" s="245" t="s">
        <v>193</v>
      </c>
      <c r="B54" s="251">
        <v>1</v>
      </c>
      <c r="C54" s="242">
        <v>1</v>
      </c>
      <c r="D54" s="242">
        <v>1</v>
      </c>
      <c r="E54" s="252">
        <v>1</v>
      </c>
      <c r="F54" s="259">
        <f t="shared" si="2"/>
        <v>4</v>
      </c>
      <c r="G54" s="262">
        <f t="shared" si="3"/>
        <v>1</v>
      </c>
    </row>
    <row r="55" spans="1:7" ht="15.75" x14ac:dyDescent="0.25">
      <c r="A55" s="245" t="s">
        <v>36</v>
      </c>
      <c r="B55" s="251">
        <v>1</v>
      </c>
      <c r="C55" s="242">
        <v>1</v>
      </c>
      <c r="D55" s="242">
        <v>1</v>
      </c>
      <c r="E55" s="252">
        <v>1</v>
      </c>
      <c r="F55" s="259">
        <f t="shared" si="2"/>
        <v>4</v>
      </c>
      <c r="G55" s="262">
        <f t="shared" si="3"/>
        <v>1</v>
      </c>
    </row>
    <row r="56" spans="1:7" ht="15.75" x14ac:dyDescent="0.25">
      <c r="A56" s="245" t="s">
        <v>89</v>
      </c>
      <c r="B56" s="251">
        <v>0</v>
      </c>
      <c r="C56" s="242">
        <v>0</v>
      </c>
      <c r="D56" s="242">
        <v>0</v>
      </c>
      <c r="E56" s="252">
        <v>0</v>
      </c>
      <c r="F56" s="259">
        <f t="shared" si="2"/>
        <v>0</v>
      </c>
      <c r="G56" s="262">
        <f t="shared" si="3"/>
        <v>0</v>
      </c>
    </row>
    <row r="57" spans="1:7" ht="15.75" x14ac:dyDescent="0.25">
      <c r="A57" s="245" t="s">
        <v>32</v>
      </c>
      <c r="B57" s="251">
        <v>1</v>
      </c>
      <c r="C57" s="242">
        <v>1</v>
      </c>
      <c r="D57" s="242">
        <v>1</v>
      </c>
      <c r="E57" s="252">
        <v>1</v>
      </c>
      <c r="F57" s="259">
        <f t="shared" si="2"/>
        <v>4</v>
      </c>
      <c r="G57" s="262">
        <f t="shared" si="3"/>
        <v>1</v>
      </c>
    </row>
    <row r="58" spans="1:7" ht="15.75" x14ac:dyDescent="0.25">
      <c r="A58" s="245" t="s">
        <v>71</v>
      </c>
      <c r="B58" s="251">
        <v>1</v>
      </c>
      <c r="C58" s="242">
        <v>1</v>
      </c>
      <c r="D58" s="242">
        <v>1</v>
      </c>
      <c r="E58" s="252">
        <v>1</v>
      </c>
      <c r="F58" s="259">
        <f t="shared" si="2"/>
        <v>4</v>
      </c>
      <c r="G58" s="262">
        <f t="shared" si="3"/>
        <v>1</v>
      </c>
    </row>
    <row r="59" spans="1:7" ht="15.75" x14ac:dyDescent="0.25">
      <c r="A59" s="245" t="s">
        <v>92</v>
      </c>
      <c r="B59" s="251">
        <v>0</v>
      </c>
      <c r="C59" s="242">
        <v>1</v>
      </c>
      <c r="D59" s="242">
        <v>0</v>
      </c>
      <c r="E59" s="252">
        <v>0</v>
      </c>
      <c r="F59" s="259">
        <f t="shared" si="2"/>
        <v>1</v>
      </c>
      <c r="G59" s="262">
        <f t="shared" si="3"/>
        <v>0.25</v>
      </c>
    </row>
    <row r="60" spans="1:7" ht="15.75" x14ac:dyDescent="0.25">
      <c r="A60" s="245" t="s">
        <v>93</v>
      </c>
      <c r="B60" s="251">
        <v>0</v>
      </c>
      <c r="C60" s="242">
        <v>1</v>
      </c>
      <c r="D60" s="242">
        <v>1</v>
      </c>
      <c r="E60" s="252">
        <v>1</v>
      </c>
      <c r="F60" s="259">
        <f t="shared" si="2"/>
        <v>3</v>
      </c>
      <c r="G60" s="262">
        <f t="shared" si="3"/>
        <v>0.75</v>
      </c>
    </row>
    <row r="61" spans="1:7" ht="15.75" x14ac:dyDescent="0.25">
      <c r="A61" s="245" t="s">
        <v>88</v>
      </c>
      <c r="B61" s="251">
        <v>0</v>
      </c>
      <c r="C61" s="242">
        <v>1</v>
      </c>
      <c r="D61" s="242">
        <v>1</v>
      </c>
      <c r="E61" s="252">
        <v>1</v>
      </c>
      <c r="F61" s="259">
        <f t="shared" si="2"/>
        <v>3</v>
      </c>
      <c r="G61" s="262">
        <f t="shared" si="3"/>
        <v>0.75</v>
      </c>
    </row>
    <row r="62" spans="1:7" ht="15.75" x14ac:dyDescent="0.25">
      <c r="A62" s="245" t="s">
        <v>194</v>
      </c>
      <c r="B62" s="251">
        <v>0</v>
      </c>
      <c r="C62" s="242">
        <v>0</v>
      </c>
      <c r="D62" s="242">
        <v>0</v>
      </c>
      <c r="E62" s="252">
        <v>0</v>
      </c>
      <c r="F62" s="259">
        <f t="shared" si="2"/>
        <v>0</v>
      </c>
      <c r="G62" s="262">
        <f t="shared" si="3"/>
        <v>0</v>
      </c>
    </row>
    <row r="63" spans="1:7" ht="15.75" x14ac:dyDescent="0.25">
      <c r="A63" s="245" t="s">
        <v>133</v>
      </c>
      <c r="B63" s="251">
        <v>0</v>
      </c>
      <c r="C63" s="242">
        <v>0</v>
      </c>
      <c r="D63" s="242">
        <v>0</v>
      </c>
      <c r="E63" s="252">
        <v>0</v>
      </c>
      <c r="F63" s="259">
        <f t="shared" si="2"/>
        <v>0</v>
      </c>
      <c r="G63" s="262">
        <f t="shared" si="3"/>
        <v>0</v>
      </c>
    </row>
    <row r="64" spans="1:7" ht="15.75" x14ac:dyDescent="0.25">
      <c r="A64" s="245" t="s">
        <v>136</v>
      </c>
      <c r="B64" s="251">
        <v>0</v>
      </c>
      <c r="C64" s="242">
        <v>0</v>
      </c>
      <c r="D64" s="242">
        <v>0</v>
      </c>
      <c r="E64" s="252">
        <v>0</v>
      </c>
      <c r="F64" s="259">
        <f t="shared" si="2"/>
        <v>0</v>
      </c>
      <c r="G64" s="262">
        <f t="shared" si="3"/>
        <v>0</v>
      </c>
    </row>
    <row r="65" spans="1:7" ht="15.75" x14ac:dyDescent="0.25">
      <c r="A65" s="245" t="s">
        <v>137</v>
      </c>
      <c r="B65" s="251">
        <v>0</v>
      </c>
      <c r="C65" s="242">
        <v>0</v>
      </c>
      <c r="D65" s="242">
        <v>0</v>
      </c>
      <c r="E65" s="252">
        <v>0</v>
      </c>
      <c r="F65" s="259">
        <f t="shared" si="2"/>
        <v>0</v>
      </c>
      <c r="G65" s="262">
        <f t="shared" si="3"/>
        <v>0</v>
      </c>
    </row>
    <row r="66" spans="1:7" ht="15.75" x14ac:dyDescent="0.25">
      <c r="A66" s="245" t="s">
        <v>115</v>
      </c>
      <c r="B66" s="251">
        <v>0</v>
      </c>
      <c r="C66" s="242">
        <v>0</v>
      </c>
      <c r="D66" s="242">
        <v>0</v>
      </c>
      <c r="E66" s="252">
        <v>0</v>
      </c>
      <c r="F66" s="259">
        <f t="shared" si="2"/>
        <v>0</v>
      </c>
      <c r="G66" s="262">
        <f t="shared" si="3"/>
        <v>0</v>
      </c>
    </row>
    <row r="67" spans="1:7" ht="31.5" x14ac:dyDescent="0.25">
      <c r="A67" s="245" t="s">
        <v>195</v>
      </c>
      <c r="B67" s="251">
        <v>0</v>
      </c>
      <c r="C67" s="242">
        <v>1</v>
      </c>
      <c r="D67" s="242">
        <v>1</v>
      </c>
      <c r="E67" s="252">
        <v>0</v>
      </c>
      <c r="F67" s="259">
        <f t="shared" si="2"/>
        <v>2</v>
      </c>
      <c r="G67" s="262">
        <f t="shared" si="3"/>
        <v>0.5</v>
      </c>
    </row>
    <row r="68" spans="1:7" ht="15.75" x14ac:dyDescent="0.25">
      <c r="A68" s="245" t="s">
        <v>80</v>
      </c>
      <c r="B68" s="251">
        <v>0</v>
      </c>
      <c r="C68" s="242">
        <v>1</v>
      </c>
      <c r="D68" s="242">
        <v>1</v>
      </c>
      <c r="E68" s="252">
        <v>0</v>
      </c>
      <c r="F68" s="259">
        <f t="shared" ref="F68:F99" si="4">SUM(B68:E68)</f>
        <v>2</v>
      </c>
      <c r="G68" s="262">
        <f t="shared" ref="G68:G103" si="5">AVERAGE(B68:E68)</f>
        <v>0.5</v>
      </c>
    </row>
    <row r="69" spans="1:7" ht="31.5" x14ac:dyDescent="0.25">
      <c r="A69" s="245" t="s">
        <v>196</v>
      </c>
      <c r="B69" s="251">
        <v>0</v>
      </c>
      <c r="C69" s="242">
        <v>0</v>
      </c>
      <c r="D69" s="242">
        <v>0</v>
      </c>
      <c r="E69" s="252">
        <v>0</v>
      </c>
      <c r="F69" s="259">
        <f t="shared" si="4"/>
        <v>0</v>
      </c>
      <c r="G69" s="262">
        <f t="shared" si="5"/>
        <v>0</v>
      </c>
    </row>
    <row r="70" spans="1:7" ht="15.75" x14ac:dyDescent="0.25">
      <c r="A70" s="245" t="s">
        <v>96</v>
      </c>
      <c r="B70" s="251">
        <v>1</v>
      </c>
      <c r="C70" s="242">
        <v>1</v>
      </c>
      <c r="D70" s="242">
        <v>1</v>
      </c>
      <c r="E70" s="252">
        <v>0</v>
      </c>
      <c r="F70" s="259">
        <f t="shared" si="4"/>
        <v>3</v>
      </c>
      <c r="G70" s="262">
        <f t="shared" si="5"/>
        <v>0.75</v>
      </c>
    </row>
    <row r="71" spans="1:7" ht="31.5" x14ac:dyDescent="0.25">
      <c r="A71" s="245" t="s">
        <v>25</v>
      </c>
      <c r="B71" s="251">
        <v>1</v>
      </c>
      <c r="C71" s="242">
        <v>1</v>
      </c>
      <c r="D71" s="242">
        <v>1</v>
      </c>
      <c r="E71" s="252">
        <v>1</v>
      </c>
      <c r="F71" s="259">
        <f t="shared" si="4"/>
        <v>4</v>
      </c>
      <c r="G71" s="262">
        <f t="shared" si="5"/>
        <v>1</v>
      </c>
    </row>
    <row r="72" spans="1:7" ht="15.75" x14ac:dyDescent="0.25">
      <c r="A72" s="245" t="s">
        <v>106</v>
      </c>
      <c r="B72" s="251">
        <v>0</v>
      </c>
      <c r="C72" s="242">
        <v>1</v>
      </c>
      <c r="D72" s="242">
        <v>1</v>
      </c>
      <c r="E72" s="252">
        <v>0</v>
      </c>
      <c r="F72" s="259">
        <f t="shared" si="4"/>
        <v>2</v>
      </c>
      <c r="G72" s="262">
        <f t="shared" si="5"/>
        <v>0.5</v>
      </c>
    </row>
    <row r="73" spans="1:7" ht="15.75" x14ac:dyDescent="0.25">
      <c r="A73" s="245" t="s">
        <v>147</v>
      </c>
      <c r="B73" s="251">
        <v>0</v>
      </c>
      <c r="C73" s="242">
        <v>0</v>
      </c>
      <c r="D73" s="242">
        <v>0</v>
      </c>
      <c r="E73" s="252">
        <v>0</v>
      </c>
      <c r="F73" s="259">
        <f t="shared" si="4"/>
        <v>0</v>
      </c>
      <c r="G73" s="262">
        <f t="shared" si="5"/>
        <v>0</v>
      </c>
    </row>
    <row r="74" spans="1:7" ht="15.75" x14ac:dyDescent="0.25">
      <c r="A74" s="245" t="s">
        <v>42</v>
      </c>
      <c r="B74" s="251">
        <v>1</v>
      </c>
      <c r="C74" s="242">
        <v>0</v>
      </c>
      <c r="D74" s="242">
        <v>0</v>
      </c>
      <c r="E74" s="252">
        <v>1</v>
      </c>
      <c r="F74" s="259">
        <f t="shared" si="4"/>
        <v>2</v>
      </c>
      <c r="G74" s="262">
        <f t="shared" si="5"/>
        <v>0.5</v>
      </c>
    </row>
    <row r="75" spans="1:7" ht="15.75" x14ac:dyDescent="0.25">
      <c r="A75" s="245" t="s">
        <v>97</v>
      </c>
      <c r="B75" s="251">
        <v>0</v>
      </c>
      <c r="C75" s="242">
        <v>1</v>
      </c>
      <c r="D75" s="242">
        <v>1</v>
      </c>
      <c r="E75" s="252">
        <v>0</v>
      </c>
      <c r="F75" s="259">
        <f t="shared" si="4"/>
        <v>2</v>
      </c>
      <c r="G75" s="262">
        <f t="shared" si="5"/>
        <v>0.5</v>
      </c>
    </row>
    <row r="76" spans="1:7" ht="15.75" x14ac:dyDescent="0.25">
      <c r="A76" s="245" t="s">
        <v>197</v>
      </c>
      <c r="B76" s="251">
        <v>1</v>
      </c>
      <c r="C76" s="242">
        <v>1</v>
      </c>
      <c r="D76" s="242">
        <v>1</v>
      </c>
      <c r="E76" s="252">
        <v>0</v>
      </c>
      <c r="F76" s="259">
        <f t="shared" si="4"/>
        <v>3</v>
      </c>
      <c r="G76" s="262">
        <f t="shared" si="5"/>
        <v>0.75</v>
      </c>
    </row>
    <row r="77" spans="1:7" ht="15.75" x14ac:dyDescent="0.25">
      <c r="A77" s="245" t="s">
        <v>145</v>
      </c>
      <c r="B77" s="251">
        <v>0</v>
      </c>
      <c r="C77" s="242">
        <v>0</v>
      </c>
      <c r="D77" s="242">
        <v>0</v>
      </c>
      <c r="E77" s="252">
        <v>0</v>
      </c>
      <c r="F77" s="259">
        <f t="shared" si="4"/>
        <v>0</v>
      </c>
      <c r="G77" s="262">
        <f t="shared" si="5"/>
        <v>0</v>
      </c>
    </row>
    <row r="78" spans="1:7" ht="15.75" x14ac:dyDescent="0.25">
      <c r="A78" s="245" t="s">
        <v>135</v>
      </c>
      <c r="B78" s="251">
        <v>0</v>
      </c>
      <c r="C78" s="242">
        <v>0</v>
      </c>
      <c r="D78" s="242">
        <v>0</v>
      </c>
      <c r="E78" s="252">
        <v>0</v>
      </c>
      <c r="F78" s="259">
        <f t="shared" si="4"/>
        <v>0</v>
      </c>
      <c r="G78" s="262">
        <f t="shared" si="5"/>
        <v>0</v>
      </c>
    </row>
    <row r="79" spans="1:7" ht="31.5" x14ac:dyDescent="0.25">
      <c r="A79" s="245" t="s">
        <v>198</v>
      </c>
      <c r="B79" s="251">
        <v>0</v>
      </c>
      <c r="C79" s="242">
        <v>1</v>
      </c>
      <c r="D79" s="242">
        <v>1</v>
      </c>
      <c r="E79" s="252">
        <v>0</v>
      </c>
      <c r="F79" s="259">
        <f t="shared" si="4"/>
        <v>2</v>
      </c>
      <c r="G79" s="262">
        <f t="shared" si="5"/>
        <v>0.5</v>
      </c>
    </row>
    <row r="80" spans="1:7" ht="15.75" x14ac:dyDescent="0.25">
      <c r="A80" s="245" t="s">
        <v>113</v>
      </c>
      <c r="B80" s="253">
        <v>0</v>
      </c>
      <c r="C80" s="243">
        <v>1</v>
      </c>
      <c r="D80" s="243">
        <v>1</v>
      </c>
      <c r="E80" s="254">
        <v>0</v>
      </c>
      <c r="F80" s="259">
        <f t="shared" si="4"/>
        <v>2</v>
      </c>
      <c r="G80" s="262">
        <f t="shared" si="5"/>
        <v>0.5</v>
      </c>
    </row>
    <row r="81" spans="1:7" ht="15.75" x14ac:dyDescent="0.25">
      <c r="A81" s="245" t="s">
        <v>199</v>
      </c>
      <c r="B81" s="251">
        <v>0</v>
      </c>
      <c r="C81" s="242">
        <v>1</v>
      </c>
      <c r="D81" s="242">
        <v>1</v>
      </c>
      <c r="E81" s="252">
        <v>0</v>
      </c>
      <c r="F81" s="259">
        <f t="shared" si="4"/>
        <v>2</v>
      </c>
      <c r="G81" s="262">
        <f t="shared" si="5"/>
        <v>0.5</v>
      </c>
    </row>
    <row r="82" spans="1:7" ht="15.75" x14ac:dyDescent="0.25">
      <c r="A82" s="245" t="s">
        <v>44</v>
      </c>
      <c r="B82" s="251">
        <v>0</v>
      </c>
      <c r="C82" s="242">
        <v>1</v>
      </c>
      <c r="D82" s="242">
        <v>1</v>
      </c>
      <c r="E82" s="252">
        <v>0</v>
      </c>
      <c r="F82" s="259">
        <f t="shared" si="4"/>
        <v>2</v>
      </c>
      <c r="G82" s="262">
        <f t="shared" si="5"/>
        <v>0.5</v>
      </c>
    </row>
    <row r="83" spans="1:7" ht="15.75" x14ac:dyDescent="0.25">
      <c r="A83" s="245" t="s">
        <v>200</v>
      </c>
      <c r="B83" s="251">
        <v>0</v>
      </c>
      <c r="C83" s="242">
        <v>0</v>
      </c>
      <c r="D83" s="242">
        <v>1</v>
      </c>
      <c r="E83" s="252">
        <v>0</v>
      </c>
      <c r="F83" s="259">
        <f t="shared" si="4"/>
        <v>1</v>
      </c>
      <c r="G83" s="262">
        <f t="shared" si="5"/>
        <v>0.25</v>
      </c>
    </row>
    <row r="84" spans="1:7" ht="15.75" x14ac:dyDescent="0.25">
      <c r="A84" s="245" t="s">
        <v>201</v>
      </c>
      <c r="B84" s="251">
        <v>1</v>
      </c>
      <c r="C84" s="242">
        <v>1</v>
      </c>
      <c r="D84" s="242">
        <v>1</v>
      </c>
      <c r="E84" s="252">
        <v>0</v>
      </c>
      <c r="F84" s="259">
        <f t="shared" si="4"/>
        <v>3</v>
      </c>
      <c r="G84" s="262">
        <f t="shared" si="5"/>
        <v>0.75</v>
      </c>
    </row>
    <row r="85" spans="1:7" ht="15.75" x14ac:dyDescent="0.25">
      <c r="A85" s="245" t="s">
        <v>144</v>
      </c>
      <c r="B85" s="251">
        <v>0</v>
      </c>
      <c r="C85" s="242">
        <v>0</v>
      </c>
      <c r="D85" s="242">
        <v>0</v>
      </c>
      <c r="E85" s="252">
        <v>0</v>
      </c>
      <c r="F85" s="259">
        <f t="shared" si="4"/>
        <v>0</v>
      </c>
      <c r="G85" s="262">
        <f t="shared" si="5"/>
        <v>0</v>
      </c>
    </row>
    <row r="86" spans="1:7" ht="15.75" x14ac:dyDescent="0.25">
      <c r="A86" s="245" t="s">
        <v>81</v>
      </c>
      <c r="B86" s="251">
        <v>1</v>
      </c>
      <c r="C86" s="242">
        <v>1</v>
      </c>
      <c r="D86" s="242">
        <v>1</v>
      </c>
      <c r="E86" s="252">
        <v>0</v>
      </c>
      <c r="F86" s="259">
        <f t="shared" si="4"/>
        <v>3</v>
      </c>
      <c r="G86" s="262">
        <f t="shared" si="5"/>
        <v>0.75</v>
      </c>
    </row>
    <row r="87" spans="1:7" ht="15.75" x14ac:dyDescent="0.25">
      <c r="A87" s="245" t="s">
        <v>146</v>
      </c>
      <c r="B87" s="251">
        <v>0</v>
      </c>
      <c r="C87" s="242">
        <v>0</v>
      </c>
      <c r="D87" s="242">
        <v>0</v>
      </c>
      <c r="E87" s="252">
        <v>0</v>
      </c>
      <c r="F87" s="259">
        <f t="shared" si="4"/>
        <v>0</v>
      </c>
      <c r="G87" s="262">
        <f t="shared" si="5"/>
        <v>0</v>
      </c>
    </row>
    <row r="88" spans="1:7" ht="15.75" x14ac:dyDescent="0.25">
      <c r="A88" s="245" t="s">
        <v>48</v>
      </c>
      <c r="B88" s="251">
        <v>1</v>
      </c>
      <c r="C88" s="242">
        <v>1</v>
      </c>
      <c r="D88" s="242">
        <v>1</v>
      </c>
      <c r="E88" s="252">
        <v>0</v>
      </c>
      <c r="F88" s="259">
        <f t="shared" si="4"/>
        <v>3</v>
      </c>
      <c r="G88" s="262">
        <f t="shared" si="5"/>
        <v>0.75</v>
      </c>
    </row>
    <row r="89" spans="1:7" ht="15.75" x14ac:dyDescent="0.25">
      <c r="A89" s="245" t="s">
        <v>70</v>
      </c>
      <c r="B89" s="251">
        <v>0</v>
      </c>
      <c r="C89" s="242">
        <v>1</v>
      </c>
      <c r="D89" s="242">
        <v>1</v>
      </c>
      <c r="E89" s="252">
        <v>0</v>
      </c>
      <c r="F89" s="259">
        <f t="shared" si="4"/>
        <v>2</v>
      </c>
      <c r="G89" s="262">
        <f t="shared" si="5"/>
        <v>0.5</v>
      </c>
    </row>
    <row r="90" spans="1:7" ht="15.75" x14ac:dyDescent="0.25">
      <c r="A90" s="245" t="s">
        <v>108</v>
      </c>
      <c r="B90" s="251">
        <v>0</v>
      </c>
      <c r="C90" s="242">
        <v>1</v>
      </c>
      <c r="D90" s="242">
        <v>1</v>
      </c>
      <c r="E90" s="252">
        <v>1</v>
      </c>
      <c r="F90" s="259">
        <f t="shared" si="4"/>
        <v>3</v>
      </c>
      <c r="G90" s="262">
        <f t="shared" si="5"/>
        <v>0.75</v>
      </c>
    </row>
    <row r="91" spans="1:7" ht="15.75" x14ac:dyDescent="0.25">
      <c r="A91" s="245" t="s">
        <v>13</v>
      </c>
      <c r="B91" s="251">
        <v>1</v>
      </c>
      <c r="C91" s="242">
        <v>1</v>
      </c>
      <c r="D91" s="242">
        <v>1</v>
      </c>
      <c r="E91" s="252">
        <v>1</v>
      </c>
      <c r="F91" s="259">
        <f t="shared" si="4"/>
        <v>4</v>
      </c>
      <c r="G91" s="262">
        <f t="shared" si="5"/>
        <v>1</v>
      </c>
    </row>
    <row r="92" spans="1:7" ht="31.5" x14ac:dyDescent="0.25">
      <c r="A92" s="245" t="s">
        <v>129</v>
      </c>
      <c r="B92" s="251">
        <v>0</v>
      </c>
      <c r="C92" s="242">
        <v>0</v>
      </c>
      <c r="D92" s="242">
        <v>0</v>
      </c>
      <c r="E92" s="252">
        <v>0</v>
      </c>
      <c r="F92" s="259">
        <f t="shared" si="4"/>
        <v>0</v>
      </c>
      <c r="G92" s="262">
        <f t="shared" si="5"/>
        <v>0</v>
      </c>
    </row>
    <row r="93" spans="1:7" ht="31.5" x14ac:dyDescent="0.25">
      <c r="A93" s="245" t="s">
        <v>131</v>
      </c>
      <c r="B93" s="251">
        <v>0</v>
      </c>
      <c r="C93" s="242">
        <v>0</v>
      </c>
      <c r="D93" s="242">
        <v>0</v>
      </c>
      <c r="E93" s="252">
        <v>0</v>
      </c>
      <c r="F93" s="259">
        <f t="shared" si="4"/>
        <v>0</v>
      </c>
      <c r="G93" s="262">
        <f t="shared" si="5"/>
        <v>0</v>
      </c>
    </row>
    <row r="94" spans="1:7" ht="15.75" x14ac:dyDescent="0.25">
      <c r="A94" s="245" t="s">
        <v>51</v>
      </c>
      <c r="B94" s="251">
        <v>1</v>
      </c>
      <c r="C94" s="242">
        <v>1</v>
      </c>
      <c r="D94" s="242">
        <v>1</v>
      </c>
      <c r="E94" s="252">
        <v>1</v>
      </c>
      <c r="F94" s="259">
        <f t="shared" si="4"/>
        <v>4</v>
      </c>
      <c r="G94" s="262">
        <f t="shared" si="5"/>
        <v>1</v>
      </c>
    </row>
    <row r="95" spans="1:7" ht="15.75" x14ac:dyDescent="0.25">
      <c r="A95" s="245" t="s">
        <v>50</v>
      </c>
      <c r="B95" s="251">
        <v>1</v>
      </c>
      <c r="C95" s="242">
        <v>1</v>
      </c>
      <c r="D95" s="242">
        <v>1</v>
      </c>
      <c r="E95" s="252">
        <v>0</v>
      </c>
      <c r="F95" s="259">
        <f t="shared" si="4"/>
        <v>3</v>
      </c>
      <c r="G95" s="262">
        <f t="shared" si="5"/>
        <v>0.75</v>
      </c>
    </row>
    <row r="96" spans="1:7" ht="15.75" x14ac:dyDescent="0.25">
      <c r="A96" s="245" t="s">
        <v>41</v>
      </c>
      <c r="B96" s="251">
        <v>0</v>
      </c>
      <c r="C96" s="242">
        <v>0</v>
      </c>
      <c r="D96" s="242">
        <v>1</v>
      </c>
      <c r="E96" s="252">
        <v>1</v>
      </c>
      <c r="F96" s="259">
        <f t="shared" si="4"/>
        <v>2</v>
      </c>
      <c r="G96" s="262">
        <f t="shared" si="5"/>
        <v>0.5</v>
      </c>
    </row>
    <row r="97" spans="1:7" ht="15.75" x14ac:dyDescent="0.25">
      <c r="A97" s="245" t="s">
        <v>61</v>
      </c>
      <c r="B97" s="253">
        <v>1</v>
      </c>
      <c r="C97" s="243">
        <v>1</v>
      </c>
      <c r="D97" s="243">
        <v>1</v>
      </c>
      <c r="E97" s="254">
        <v>0</v>
      </c>
      <c r="F97" s="259">
        <f t="shared" si="4"/>
        <v>3</v>
      </c>
      <c r="G97" s="262">
        <f t="shared" si="5"/>
        <v>0.75</v>
      </c>
    </row>
    <row r="98" spans="1:7" ht="15.75" x14ac:dyDescent="0.25">
      <c r="A98" s="245" t="s">
        <v>87</v>
      </c>
      <c r="B98" s="251">
        <v>0</v>
      </c>
      <c r="C98" s="242">
        <v>1</v>
      </c>
      <c r="D98" s="242">
        <v>1</v>
      </c>
      <c r="E98" s="252">
        <v>0</v>
      </c>
      <c r="F98" s="259">
        <f t="shared" si="4"/>
        <v>2</v>
      </c>
      <c r="G98" s="262">
        <f t="shared" si="5"/>
        <v>0.5</v>
      </c>
    </row>
    <row r="99" spans="1:7" ht="15.75" x14ac:dyDescent="0.25">
      <c r="A99" s="245" t="s">
        <v>83</v>
      </c>
      <c r="B99" s="251">
        <v>1</v>
      </c>
      <c r="C99" s="242">
        <v>1</v>
      </c>
      <c r="D99" s="242">
        <v>1</v>
      </c>
      <c r="E99" s="252">
        <v>0</v>
      </c>
      <c r="F99" s="259">
        <f t="shared" si="4"/>
        <v>3</v>
      </c>
      <c r="G99" s="262">
        <f t="shared" si="5"/>
        <v>0.75</v>
      </c>
    </row>
    <row r="100" spans="1:7" ht="15.75" x14ac:dyDescent="0.25">
      <c r="A100" s="245" t="s">
        <v>110</v>
      </c>
      <c r="B100" s="251">
        <v>0</v>
      </c>
      <c r="C100" s="242">
        <v>0</v>
      </c>
      <c r="D100" s="242">
        <v>1</v>
      </c>
      <c r="E100" s="252">
        <v>0</v>
      </c>
      <c r="F100" s="259">
        <f t="shared" ref="F100:F103" si="6">SUM(B100:E100)</f>
        <v>1</v>
      </c>
      <c r="G100" s="262">
        <f t="shared" si="5"/>
        <v>0.25</v>
      </c>
    </row>
    <row r="101" spans="1:7" ht="15.75" x14ac:dyDescent="0.25">
      <c r="A101" s="245" t="s">
        <v>109</v>
      </c>
      <c r="B101" s="251">
        <v>0</v>
      </c>
      <c r="C101" s="242">
        <v>0</v>
      </c>
      <c r="D101" s="242">
        <v>0</v>
      </c>
      <c r="E101" s="252">
        <v>0</v>
      </c>
      <c r="F101" s="259">
        <f t="shared" si="6"/>
        <v>0</v>
      </c>
      <c r="G101" s="262">
        <f t="shared" si="5"/>
        <v>0</v>
      </c>
    </row>
    <row r="102" spans="1:7" ht="15.75" x14ac:dyDescent="0.25">
      <c r="A102" s="245" t="s">
        <v>69</v>
      </c>
      <c r="B102" s="251">
        <v>1</v>
      </c>
      <c r="C102" s="242">
        <v>1</v>
      </c>
      <c r="D102" s="242">
        <v>1</v>
      </c>
      <c r="E102" s="252">
        <v>1</v>
      </c>
      <c r="F102" s="259">
        <f t="shared" si="6"/>
        <v>4</v>
      </c>
      <c r="G102" s="262">
        <f t="shared" si="5"/>
        <v>1</v>
      </c>
    </row>
    <row r="103" spans="1:7" ht="16.5" thickBot="1" x14ac:dyDescent="0.3">
      <c r="A103" s="247" t="s">
        <v>102</v>
      </c>
      <c r="B103" s="255">
        <v>0</v>
      </c>
      <c r="C103" s="256">
        <v>0</v>
      </c>
      <c r="D103" s="256">
        <v>1</v>
      </c>
      <c r="E103" s="257">
        <v>0</v>
      </c>
      <c r="F103" s="260">
        <f t="shared" si="6"/>
        <v>1</v>
      </c>
      <c r="G103" s="263">
        <f t="shared" si="5"/>
        <v>0.25</v>
      </c>
    </row>
  </sheetData>
  <mergeCells count="3">
    <mergeCell ref="F2:F3"/>
    <mergeCell ref="G2:G3"/>
    <mergeCell ref="A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6"/>
  <sheetViews>
    <sheetView zoomScaleNormal="100" workbookViewId="0">
      <selection activeCell="M69" sqref="M69"/>
    </sheetView>
  </sheetViews>
  <sheetFormatPr defaultRowHeight="15" x14ac:dyDescent="0.25"/>
  <cols>
    <col min="1" max="1" width="5.140625" customWidth="1"/>
    <col min="2" max="2" width="5.5703125" customWidth="1"/>
    <col min="3" max="3" width="56.42578125" customWidth="1"/>
    <col min="4" max="8" width="15.7109375" customWidth="1"/>
  </cols>
  <sheetData>
    <row r="1" spans="2:9" ht="15.75" thickBot="1" x14ac:dyDescent="0.3"/>
    <row r="2" spans="2:9" ht="16.5" thickBot="1" x14ac:dyDescent="0.3">
      <c r="B2" s="672" t="s">
        <v>462</v>
      </c>
      <c r="C2" s="673"/>
      <c r="D2" s="684"/>
      <c r="E2" s="684"/>
      <c r="F2" s="684"/>
      <c r="G2" s="684"/>
      <c r="H2" s="685"/>
    </row>
    <row r="3" spans="2:9" ht="48" thickBot="1" x14ac:dyDescent="0.3">
      <c r="B3" s="433"/>
      <c r="C3" s="433" t="s">
        <v>463</v>
      </c>
      <c r="D3" s="12" t="s">
        <v>464</v>
      </c>
      <c r="E3" s="12" t="s">
        <v>465</v>
      </c>
      <c r="F3" s="12" t="s">
        <v>466</v>
      </c>
      <c r="G3" s="12" t="s">
        <v>467</v>
      </c>
      <c r="H3" s="12" t="s">
        <v>468</v>
      </c>
    </row>
    <row r="4" spans="2:9" ht="16.5" thickBot="1" x14ac:dyDescent="0.3">
      <c r="B4" s="676"/>
      <c r="C4" s="436" t="s">
        <v>469</v>
      </c>
      <c r="D4" s="437">
        <v>0</v>
      </c>
      <c r="E4" s="42">
        <v>0</v>
      </c>
      <c r="F4" s="43">
        <v>0</v>
      </c>
      <c r="G4" s="437">
        <v>0</v>
      </c>
      <c r="H4" s="43">
        <v>0</v>
      </c>
      <c r="I4" s="264"/>
    </row>
    <row r="5" spans="2:9" ht="15.75" x14ac:dyDescent="0.25">
      <c r="B5" s="676"/>
      <c r="C5" s="438" t="s">
        <v>470</v>
      </c>
      <c r="D5" s="439">
        <f>SUM(D4:D4)</f>
        <v>0</v>
      </c>
      <c r="E5" s="35">
        <f>SUM(E4:E4)</f>
        <v>0</v>
      </c>
      <c r="F5" s="35">
        <f>SUM(F4:F4)</f>
        <v>0</v>
      </c>
      <c r="G5" s="35">
        <f>SUM(G4:G4)</f>
        <v>0</v>
      </c>
      <c r="H5" s="35">
        <f>SUM(H4:H4)</f>
        <v>0</v>
      </c>
    </row>
    <row r="6" spans="2:9" ht="15.75" x14ac:dyDescent="0.25">
      <c r="B6" s="676"/>
      <c r="C6" s="440" t="s">
        <v>471</v>
      </c>
      <c r="D6" s="441">
        <v>1</v>
      </c>
      <c r="E6" s="9">
        <v>1</v>
      </c>
      <c r="F6" s="25">
        <v>1</v>
      </c>
      <c r="G6" s="25">
        <v>1</v>
      </c>
      <c r="H6" s="25">
        <v>1</v>
      </c>
    </row>
    <row r="7" spans="2:9" ht="16.5" thickBot="1" x14ac:dyDescent="0.3">
      <c r="B7" s="676"/>
      <c r="C7" s="442" t="s">
        <v>472</v>
      </c>
      <c r="D7" s="443">
        <f>D5/D6</f>
        <v>0</v>
      </c>
      <c r="E7" s="26">
        <f t="shared" ref="E7:H7" si="0">E5/E6</f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</row>
    <row r="8" spans="2:9" ht="18.75" x14ac:dyDescent="0.3">
      <c r="B8" s="676"/>
      <c r="C8" s="444" t="s">
        <v>473</v>
      </c>
      <c r="D8" s="686">
        <f>SUM(D7:H7)</f>
        <v>0</v>
      </c>
      <c r="E8" s="687"/>
      <c r="F8" s="687"/>
      <c r="G8" s="687"/>
      <c r="H8" s="688"/>
    </row>
    <row r="9" spans="2:9" ht="19.5" thickBot="1" x14ac:dyDescent="0.35">
      <c r="B9" s="677"/>
      <c r="C9" s="445" t="s">
        <v>474</v>
      </c>
      <c r="D9" s="681">
        <f>(D8/5)</f>
        <v>0</v>
      </c>
      <c r="E9" s="682"/>
      <c r="F9" s="682"/>
      <c r="G9" s="682"/>
      <c r="H9" s="683"/>
    </row>
    <row r="10" spans="2:9" ht="15.75" thickBot="1" x14ac:dyDescent="0.3"/>
    <row r="11" spans="2:9" ht="16.5" thickBot="1" x14ac:dyDescent="0.3">
      <c r="B11" s="672" t="s">
        <v>475</v>
      </c>
      <c r="C11" s="673"/>
      <c r="D11" s="673"/>
      <c r="E11" s="673"/>
      <c r="F11" s="673"/>
      <c r="G11" s="673"/>
      <c r="H11" s="674"/>
    </row>
    <row r="12" spans="2:9" ht="48" thickBot="1" x14ac:dyDescent="0.3">
      <c r="B12" s="433"/>
      <c r="C12" s="433" t="s">
        <v>463</v>
      </c>
      <c r="D12" s="12" t="s">
        <v>464</v>
      </c>
      <c r="E12" s="12" t="s">
        <v>465</v>
      </c>
      <c r="F12" s="12" t="s">
        <v>466</v>
      </c>
      <c r="G12" s="12" t="s">
        <v>467</v>
      </c>
      <c r="H12" s="12" t="s">
        <v>468</v>
      </c>
    </row>
    <row r="13" spans="2:9" ht="15.75" x14ac:dyDescent="0.25">
      <c r="B13" s="675"/>
      <c r="C13" s="434" t="s">
        <v>291</v>
      </c>
      <c r="D13" s="435">
        <v>0</v>
      </c>
      <c r="E13" s="39">
        <v>0</v>
      </c>
      <c r="F13" s="24">
        <v>0</v>
      </c>
      <c r="G13" s="435">
        <v>0</v>
      </c>
      <c r="H13" s="24">
        <v>0</v>
      </c>
    </row>
    <row r="14" spans="2:9" ht="15.75" x14ac:dyDescent="0.25">
      <c r="B14" s="676"/>
      <c r="C14" s="446" t="s">
        <v>294</v>
      </c>
      <c r="D14" s="441">
        <v>0</v>
      </c>
      <c r="E14" s="9">
        <v>0</v>
      </c>
      <c r="F14" s="25">
        <v>0</v>
      </c>
      <c r="G14" s="441">
        <v>0</v>
      </c>
      <c r="H14" s="25">
        <v>0</v>
      </c>
    </row>
    <row r="15" spans="2:9" ht="15.75" x14ac:dyDescent="0.25">
      <c r="B15" s="676"/>
      <c r="C15" s="446" t="s">
        <v>250</v>
      </c>
      <c r="D15" s="435">
        <v>0</v>
      </c>
      <c r="E15" s="39">
        <v>0</v>
      </c>
      <c r="F15" s="24">
        <v>0</v>
      </c>
      <c r="G15" s="435">
        <v>0</v>
      </c>
      <c r="H15" s="24">
        <v>0.5</v>
      </c>
    </row>
    <row r="16" spans="2:9" ht="16.5" thickBot="1" x14ac:dyDescent="0.3">
      <c r="B16" s="676"/>
      <c r="C16" s="447" t="s">
        <v>255</v>
      </c>
      <c r="D16" s="448">
        <v>0</v>
      </c>
      <c r="E16" s="449">
        <v>0</v>
      </c>
      <c r="F16" s="450">
        <v>0</v>
      </c>
      <c r="G16" s="448">
        <v>0</v>
      </c>
      <c r="H16" s="450">
        <v>0.5</v>
      </c>
    </row>
    <row r="17" spans="2:8" ht="15.75" x14ac:dyDescent="0.25">
      <c r="B17" s="676"/>
      <c r="C17" s="438" t="s">
        <v>470</v>
      </c>
      <c r="D17" s="35">
        <f t="shared" ref="D17:G17" si="1">SUM(D13:D16)</f>
        <v>0</v>
      </c>
      <c r="E17" s="35">
        <f t="shared" si="1"/>
        <v>0</v>
      </c>
      <c r="F17" s="35">
        <f t="shared" si="1"/>
        <v>0</v>
      </c>
      <c r="G17" s="35">
        <f t="shared" si="1"/>
        <v>0</v>
      </c>
      <c r="H17" s="35">
        <f>SUM(H13:H16)</f>
        <v>1</v>
      </c>
    </row>
    <row r="18" spans="2:8" ht="15.75" x14ac:dyDescent="0.25">
      <c r="B18" s="676"/>
      <c r="C18" s="440" t="s">
        <v>471</v>
      </c>
      <c r="D18" s="441">
        <v>4</v>
      </c>
      <c r="E18" s="9">
        <v>4</v>
      </c>
      <c r="F18" s="25">
        <v>4</v>
      </c>
      <c r="G18" s="25">
        <v>4</v>
      </c>
      <c r="H18" s="25">
        <v>4</v>
      </c>
    </row>
    <row r="19" spans="2:8" ht="16.5" thickBot="1" x14ac:dyDescent="0.3">
      <c r="B19" s="676"/>
      <c r="C19" s="442" t="s">
        <v>472</v>
      </c>
      <c r="D19" s="443">
        <f>D17/D18</f>
        <v>0</v>
      </c>
      <c r="E19" s="26">
        <f t="shared" ref="E19:H19" si="2">E17/E18</f>
        <v>0</v>
      </c>
      <c r="F19" s="26">
        <f t="shared" si="2"/>
        <v>0</v>
      </c>
      <c r="G19" s="26">
        <f t="shared" si="2"/>
        <v>0</v>
      </c>
      <c r="H19" s="26">
        <f t="shared" si="2"/>
        <v>0.25</v>
      </c>
    </row>
    <row r="20" spans="2:8" ht="18.75" x14ac:dyDescent="0.3">
      <c r="B20" s="676"/>
      <c r="C20" s="444" t="s">
        <v>473</v>
      </c>
      <c r="D20" s="686">
        <f>SUM(D19:H19)</f>
        <v>0.25</v>
      </c>
      <c r="E20" s="687"/>
      <c r="F20" s="687"/>
      <c r="G20" s="687"/>
      <c r="H20" s="688"/>
    </row>
    <row r="21" spans="2:8" ht="19.5" thickBot="1" x14ac:dyDescent="0.35">
      <c r="B21" s="677"/>
      <c r="C21" s="445" t="s">
        <v>474</v>
      </c>
      <c r="D21" s="681">
        <f>(D20/5)</f>
        <v>0.05</v>
      </c>
      <c r="E21" s="682"/>
      <c r="F21" s="682"/>
      <c r="G21" s="682"/>
      <c r="H21" s="683"/>
    </row>
    <row r="22" spans="2:8" ht="15.75" thickBot="1" x14ac:dyDescent="0.3"/>
    <row r="23" spans="2:8" ht="16.5" thickBot="1" x14ac:dyDescent="0.3">
      <c r="B23" s="672" t="s">
        <v>476</v>
      </c>
      <c r="C23" s="673"/>
      <c r="D23" s="673"/>
      <c r="E23" s="673"/>
      <c r="F23" s="673"/>
      <c r="G23" s="673"/>
      <c r="H23" s="674"/>
    </row>
    <row r="24" spans="2:8" ht="48" thickBot="1" x14ac:dyDescent="0.3">
      <c r="B24" s="433"/>
      <c r="C24" s="433" t="s">
        <v>463</v>
      </c>
      <c r="D24" s="12" t="s">
        <v>477</v>
      </c>
      <c r="E24" s="12" t="s">
        <v>478</v>
      </c>
      <c r="F24" s="12" t="s">
        <v>479</v>
      </c>
      <c r="G24" s="12" t="s">
        <v>480</v>
      </c>
      <c r="H24" s="12" t="s">
        <v>481</v>
      </c>
    </row>
    <row r="25" spans="2:8" ht="15.75" x14ac:dyDescent="0.25">
      <c r="B25" s="675"/>
      <c r="C25" s="451" t="s">
        <v>246</v>
      </c>
      <c r="D25" s="435">
        <v>1</v>
      </c>
      <c r="E25" s="39">
        <v>1</v>
      </c>
      <c r="F25" s="24">
        <v>1</v>
      </c>
      <c r="G25" s="452">
        <v>0</v>
      </c>
      <c r="H25" s="35">
        <v>0.5</v>
      </c>
    </row>
    <row r="26" spans="2:8" ht="15.75" x14ac:dyDescent="0.25">
      <c r="B26" s="676"/>
      <c r="C26" s="259" t="s">
        <v>247</v>
      </c>
      <c r="D26" s="24">
        <v>0</v>
      </c>
      <c r="E26" s="25">
        <v>0</v>
      </c>
      <c r="F26" s="25">
        <v>0</v>
      </c>
      <c r="G26" s="150">
        <v>0</v>
      </c>
      <c r="H26" s="43">
        <v>1</v>
      </c>
    </row>
    <row r="27" spans="2:8" ht="15.75" x14ac:dyDescent="0.25">
      <c r="B27" s="676"/>
      <c r="C27" s="453" t="s">
        <v>281</v>
      </c>
      <c r="D27" s="24">
        <v>0</v>
      </c>
      <c r="E27" s="25">
        <v>0</v>
      </c>
      <c r="F27" s="25">
        <v>0</v>
      </c>
      <c r="G27" s="150">
        <v>0</v>
      </c>
      <c r="H27" s="25">
        <v>0</v>
      </c>
    </row>
    <row r="28" spans="2:8" ht="15.75" x14ac:dyDescent="0.25">
      <c r="B28" s="676"/>
      <c r="C28" s="453" t="s">
        <v>248</v>
      </c>
      <c r="D28" s="24">
        <v>0</v>
      </c>
      <c r="E28" s="25">
        <v>0</v>
      </c>
      <c r="F28" s="25">
        <v>0</v>
      </c>
      <c r="G28" s="150">
        <v>0</v>
      </c>
      <c r="H28" s="43">
        <v>0</v>
      </c>
    </row>
    <row r="29" spans="2:8" ht="15.75" x14ac:dyDescent="0.25">
      <c r="B29" s="676"/>
      <c r="C29" s="453" t="s">
        <v>244</v>
      </c>
      <c r="D29" s="24">
        <v>0</v>
      </c>
      <c r="E29" s="25">
        <v>0</v>
      </c>
      <c r="F29" s="25">
        <v>0</v>
      </c>
      <c r="G29" s="150">
        <v>0</v>
      </c>
      <c r="H29" s="25">
        <v>1</v>
      </c>
    </row>
    <row r="30" spans="2:8" ht="15.75" x14ac:dyDescent="0.25">
      <c r="B30" s="676"/>
      <c r="C30" s="453" t="s">
        <v>291</v>
      </c>
      <c r="D30" s="24">
        <v>0</v>
      </c>
      <c r="E30" s="25">
        <v>0</v>
      </c>
      <c r="F30" s="25">
        <v>0</v>
      </c>
      <c r="G30" s="150">
        <v>0</v>
      </c>
      <c r="H30" s="450">
        <v>0</v>
      </c>
    </row>
    <row r="31" spans="2:8" ht="15.75" x14ac:dyDescent="0.25">
      <c r="B31" s="676"/>
      <c r="C31" s="453" t="s">
        <v>280</v>
      </c>
      <c r="D31" s="24">
        <v>0</v>
      </c>
      <c r="E31" s="25">
        <v>0</v>
      </c>
      <c r="F31" s="25">
        <v>0</v>
      </c>
      <c r="G31" s="150">
        <v>0</v>
      </c>
      <c r="H31" s="25">
        <v>0</v>
      </c>
    </row>
    <row r="32" spans="2:8" ht="16.5" thickBot="1" x14ac:dyDescent="0.3">
      <c r="B32" s="676"/>
      <c r="C32" s="453" t="s">
        <v>294</v>
      </c>
      <c r="D32" s="24">
        <v>0</v>
      </c>
      <c r="E32" s="25">
        <v>0</v>
      </c>
      <c r="F32" s="25">
        <v>0</v>
      </c>
      <c r="G32" s="150">
        <v>0</v>
      </c>
      <c r="H32" s="454">
        <v>0</v>
      </c>
    </row>
    <row r="33" spans="2:8" ht="15.75" x14ac:dyDescent="0.25">
      <c r="B33" s="676"/>
      <c r="C33" s="438" t="s">
        <v>470</v>
      </c>
      <c r="D33" s="35">
        <f t="shared" ref="D33:G33" si="3">SUM(D25:D32)</f>
        <v>1</v>
      </c>
      <c r="E33" s="35">
        <f t="shared" si="3"/>
        <v>1</v>
      </c>
      <c r="F33" s="35">
        <f t="shared" si="3"/>
        <v>1</v>
      </c>
      <c r="G33" s="35">
        <f t="shared" si="3"/>
        <v>0</v>
      </c>
      <c r="H33" s="35">
        <f>SUM(H25:H32)</f>
        <v>2.5</v>
      </c>
    </row>
    <row r="34" spans="2:8" ht="15.75" x14ac:dyDescent="0.25">
      <c r="B34" s="676"/>
      <c r="C34" s="440" t="s">
        <v>471</v>
      </c>
      <c r="D34" s="441">
        <v>8</v>
      </c>
      <c r="E34" s="9">
        <v>8</v>
      </c>
      <c r="F34" s="25">
        <v>8</v>
      </c>
      <c r="G34" s="25">
        <v>8</v>
      </c>
      <c r="H34" s="25">
        <v>8</v>
      </c>
    </row>
    <row r="35" spans="2:8" ht="16.5" thickBot="1" x14ac:dyDescent="0.3">
      <c r="B35" s="676"/>
      <c r="C35" s="442" t="s">
        <v>472</v>
      </c>
      <c r="D35" s="455">
        <f>D33/D34</f>
        <v>0.125</v>
      </c>
      <c r="E35" s="456">
        <f t="shared" ref="E35:H35" si="4">E33/E34</f>
        <v>0.125</v>
      </c>
      <c r="F35" s="456">
        <f t="shared" si="4"/>
        <v>0.125</v>
      </c>
      <c r="G35" s="456">
        <f t="shared" si="4"/>
        <v>0</v>
      </c>
      <c r="H35" s="456">
        <f t="shared" si="4"/>
        <v>0.3125</v>
      </c>
    </row>
    <row r="36" spans="2:8" ht="18.75" x14ac:dyDescent="0.3">
      <c r="B36" s="676"/>
      <c r="C36" s="444" t="s">
        <v>473</v>
      </c>
      <c r="D36" s="678">
        <f>SUM(D35:H35)</f>
        <v>0.6875</v>
      </c>
      <c r="E36" s="679"/>
      <c r="F36" s="679"/>
      <c r="G36" s="679"/>
      <c r="H36" s="680"/>
    </row>
    <row r="37" spans="2:8" ht="19.5" thickBot="1" x14ac:dyDescent="0.35">
      <c r="B37" s="677"/>
      <c r="C37" s="445" t="s">
        <v>474</v>
      </c>
      <c r="D37" s="681">
        <f>D36/5</f>
        <v>0.13750000000000001</v>
      </c>
      <c r="E37" s="682"/>
      <c r="F37" s="682"/>
      <c r="G37" s="682"/>
      <c r="H37" s="683"/>
    </row>
    <row r="38" spans="2:8" ht="15.75" customHeight="1" thickBot="1" x14ac:dyDescent="0.35">
      <c r="B38" s="487"/>
      <c r="C38" s="488"/>
      <c r="D38" s="403"/>
      <c r="E38" s="403"/>
      <c r="F38" s="403"/>
      <c r="G38" s="403"/>
      <c r="H38" s="403"/>
    </row>
    <row r="39" spans="2:8" ht="16.5" thickBot="1" x14ac:dyDescent="0.3">
      <c r="B39" s="672" t="s">
        <v>482</v>
      </c>
      <c r="C39" s="673"/>
      <c r="D39" s="673"/>
      <c r="E39" s="673"/>
      <c r="F39" s="673"/>
      <c r="G39" s="673"/>
      <c r="H39" s="674"/>
    </row>
    <row r="40" spans="2:8" ht="48" thickBot="1" x14ac:dyDescent="0.3">
      <c r="B40" s="433"/>
      <c r="C40" s="433" t="s">
        <v>463</v>
      </c>
      <c r="D40" s="12" t="s">
        <v>464</v>
      </c>
      <c r="E40" s="12" t="s">
        <v>465</v>
      </c>
      <c r="F40" s="12" t="s">
        <v>466</v>
      </c>
      <c r="G40" s="12" t="s">
        <v>467</v>
      </c>
      <c r="H40" s="12" t="s">
        <v>468</v>
      </c>
    </row>
    <row r="41" spans="2:8" ht="16.5" thickBot="1" x14ac:dyDescent="0.3">
      <c r="B41" s="675"/>
      <c r="C41" s="434" t="s">
        <v>252</v>
      </c>
      <c r="D41" s="435">
        <v>0</v>
      </c>
      <c r="E41" s="39">
        <v>0</v>
      </c>
      <c r="F41" s="24">
        <v>0</v>
      </c>
      <c r="G41" s="435">
        <v>0</v>
      </c>
      <c r="H41" s="24">
        <v>0</v>
      </c>
    </row>
    <row r="42" spans="2:8" ht="15.75" x14ac:dyDescent="0.25">
      <c r="B42" s="676"/>
      <c r="C42" s="438" t="s">
        <v>470</v>
      </c>
      <c r="D42" s="35">
        <f>SUM(D41:D41)</f>
        <v>0</v>
      </c>
      <c r="E42" s="35">
        <f>SUM(E41:E41)</f>
        <v>0</v>
      </c>
      <c r="F42" s="35">
        <f>SUM(F41:F41)</f>
        <v>0</v>
      </c>
      <c r="G42" s="35">
        <f>SUM(G41:G41)</f>
        <v>0</v>
      </c>
      <c r="H42" s="35">
        <f>SUM(H41:H41)</f>
        <v>0</v>
      </c>
    </row>
    <row r="43" spans="2:8" ht="15.75" x14ac:dyDescent="0.25">
      <c r="B43" s="676"/>
      <c r="C43" s="440" t="s">
        <v>471</v>
      </c>
      <c r="D43" s="441">
        <v>4</v>
      </c>
      <c r="E43" s="9">
        <v>4</v>
      </c>
      <c r="F43" s="25">
        <v>4</v>
      </c>
      <c r="G43" s="25">
        <v>4</v>
      </c>
      <c r="H43" s="25">
        <v>4</v>
      </c>
    </row>
    <row r="44" spans="2:8" ht="16.5" thickBot="1" x14ac:dyDescent="0.3">
      <c r="B44" s="676"/>
      <c r="C44" s="442" t="s">
        <v>472</v>
      </c>
      <c r="D44" s="443">
        <f>D42/D43</f>
        <v>0</v>
      </c>
      <c r="E44" s="26">
        <f t="shared" ref="E44:H44" si="5">E42/E43</f>
        <v>0</v>
      </c>
      <c r="F44" s="26">
        <f t="shared" si="5"/>
        <v>0</v>
      </c>
      <c r="G44" s="26">
        <f t="shared" si="5"/>
        <v>0</v>
      </c>
      <c r="H44" s="26">
        <f t="shared" si="5"/>
        <v>0</v>
      </c>
    </row>
    <row r="45" spans="2:8" ht="18.75" x14ac:dyDescent="0.3">
      <c r="B45" s="676"/>
      <c r="C45" s="444" t="s">
        <v>473</v>
      </c>
      <c r="D45" s="686">
        <f>SUM(D44:H44)</f>
        <v>0</v>
      </c>
      <c r="E45" s="687"/>
      <c r="F45" s="687"/>
      <c r="G45" s="687"/>
      <c r="H45" s="688"/>
    </row>
    <row r="46" spans="2:8" ht="19.5" thickBot="1" x14ac:dyDescent="0.35">
      <c r="B46" s="677"/>
      <c r="C46" s="445" t="s">
        <v>474</v>
      </c>
      <c r="D46" s="681">
        <f>(D45/5)</f>
        <v>0</v>
      </c>
      <c r="E46" s="682"/>
      <c r="F46" s="682"/>
      <c r="G46" s="682"/>
      <c r="H46" s="683"/>
    </row>
    <row r="47" spans="2:8" ht="16.5" customHeight="1" thickBot="1" x14ac:dyDescent="0.35">
      <c r="B47" s="487"/>
      <c r="C47" s="488"/>
      <c r="D47" s="403"/>
      <c r="E47" s="403"/>
      <c r="F47" s="403"/>
      <c r="G47" s="403"/>
      <c r="H47" s="403"/>
    </row>
    <row r="48" spans="2:8" ht="16.5" thickBot="1" x14ac:dyDescent="0.3">
      <c r="B48" s="672" t="s">
        <v>483</v>
      </c>
      <c r="C48" s="673"/>
      <c r="D48" s="673"/>
      <c r="E48" s="673"/>
      <c r="F48" s="673"/>
      <c r="G48" s="673"/>
      <c r="H48" s="674"/>
    </row>
    <row r="49" spans="2:8" ht="48" thickBot="1" x14ac:dyDescent="0.3">
      <c r="B49" s="433"/>
      <c r="C49" s="433" t="s">
        <v>463</v>
      </c>
      <c r="D49" s="12" t="s">
        <v>464</v>
      </c>
      <c r="E49" s="12" t="s">
        <v>465</v>
      </c>
      <c r="F49" s="12" t="s">
        <v>466</v>
      </c>
      <c r="G49" s="12" t="s">
        <v>467</v>
      </c>
      <c r="H49" s="12" t="s">
        <v>468</v>
      </c>
    </row>
    <row r="50" spans="2:8" ht="16.5" thickBot="1" x14ac:dyDescent="0.3">
      <c r="B50" s="675"/>
      <c r="C50" s="434" t="s">
        <v>252</v>
      </c>
      <c r="D50" s="435">
        <v>0</v>
      </c>
      <c r="E50" s="39">
        <v>0</v>
      </c>
      <c r="F50" s="24">
        <v>0</v>
      </c>
      <c r="G50" s="435">
        <v>0</v>
      </c>
      <c r="H50" s="24">
        <v>0</v>
      </c>
    </row>
    <row r="51" spans="2:8" ht="15.75" x14ac:dyDescent="0.25">
      <c r="B51" s="676"/>
      <c r="C51" s="438" t="s">
        <v>470</v>
      </c>
      <c r="D51" s="35">
        <f>SUM(D50:D50)</f>
        <v>0</v>
      </c>
      <c r="E51" s="35">
        <f>SUM(E50:E50)</f>
        <v>0</v>
      </c>
      <c r="F51" s="35">
        <f>SUM(F50:F50)</f>
        <v>0</v>
      </c>
      <c r="G51" s="35">
        <f>SUM(G50:G50)</f>
        <v>0</v>
      </c>
      <c r="H51" s="35">
        <f>SUM(H50:H50)</f>
        <v>0</v>
      </c>
    </row>
    <row r="52" spans="2:8" ht="15.75" x14ac:dyDescent="0.25">
      <c r="B52" s="676"/>
      <c r="C52" s="440" t="s">
        <v>471</v>
      </c>
      <c r="D52" s="441">
        <v>4</v>
      </c>
      <c r="E52" s="9">
        <v>4</v>
      </c>
      <c r="F52" s="25">
        <v>4</v>
      </c>
      <c r="G52" s="25">
        <v>4</v>
      </c>
      <c r="H52" s="25">
        <v>4</v>
      </c>
    </row>
    <row r="53" spans="2:8" ht="16.5" thickBot="1" x14ac:dyDescent="0.3">
      <c r="B53" s="676"/>
      <c r="C53" s="442" t="s">
        <v>472</v>
      </c>
      <c r="D53" s="443">
        <f>D51/D52</f>
        <v>0</v>
      </c>
      <c r="E53" s="26">
        <f t="shared" ref="E53:H53" si="6">E51/E52</f>
        <v>0</v>
      </c>
      <c r="F53" s="26">
        <f t="shared" si="6"/>
        <v>0</v>
      </c>
      <c r="G53" s="26">
        <f t="shared" si="6"/>
        <v>0</v>
      </c>
      <c r="H53" s="26">
        <f t="shared" si="6"/>
        <v>0</v>
      </c>
    </row>
    <row r="54" spans="2:8" ht="18.75" x14ac:dyDescent="0.3">
      <c r="B54" s="676"/>
      <c r="C54" s="444" t="s">
        <v>473</v>
      </c>
      <c r="D54" s="686">
        <f>SUM(D53:H53)</f>
        <v>0</v>
      </c>
      <c r="E54" s="687"/>
      <c r="F54" s="687"/>
      <c r="G54" s="687"/>
      <c r="H54" s="688"/>
    </row>
    <row r="55" spans="2:8" ht="19.5" thickBot="1" x14ac:dyDescent="0.35">
      <c r="B55" s="677"/>
      <c r="C55" s="445" t="s">
        <v>474</v>
      </c>
      <c r="D55" s="681">
        <f>(D54/5)</f>
        <v>0</v>
      </c>
      <c r="E55" s="682"/>
      <c r="F55" s="682"/>
      <c r="G55" s="682"/>
      <c r="H55" s="683"/>
    </row>
    <row r="56" spans="2:8" ht="15.75" thickBot="1" x14ac:dyDescent="0.3"/>
    <row r="57" spans="2:8" ht="16.5" thickBot="1" x14ac:dyDescent="0.3">
      <c r="B57" s="672" t="s">
        <v>484</v>
      </c>
      <c r="C57" s="673"/>
      <c r="D57" s="673"/>
      <c r="E57" s="673"/>
      <c r="F57" s="673"/>
      <c r="G57" s="673"/>
      <c r="H57" s="674"/>
    </row>
    <row r="58" spans="2:8" ht="48" thickBot="1" x14ac:dyDescent="0.3">
      <c r="B58" s="433"/>
      <c r="C58" s="433" t="s">
        <v>463</v>
      </c>
      <c r="D58" s="12" t="s">
        <v>477</v>
      </c>
      <c r="E58" s="457" t="s">
        <v>478</v>
      </c>
      <c r="F58" s="12" t="s">
        <v>479</v>
      </c>
      <c r="G58" s="12" t="s">
        <v>480</v>
      </c>
      <c r="H58" s="459" t="s">
        <v>481</v>
      </c>
    </row>
    <row r="59" spans="2:8" ht="15.75" x14ac:dyDescent="0.25">
      <c r="B59" s="675"/>
      <c r="C59" s="458" t="s">
        <v>250</v>
      </c>
      <c r="D59" s="24">
        <v>0</v>
      </c>
      <c r="E59" s="25">
        <v>0</v>
      </c>
      <c r="F59" s="25">
        <v>0</v>
      </c>
      <c r="G59" s="25">
        <v>0</v>
      </c>
      <c r="H59" s="35">
        <v>0</v>
      </c>
    </row>
    <row r="60" spans="2:8" ht="15.75" x14ac:dyDescent="0.25">
      <c r="B60" s="676"/>
      <c r="C60" s="458" t="s">
        <v>245</v>
      </c>
      <c r="D60" s="24">
        <v>0</v>
      </c>
      <c r="E60" s="25">
        <v>0</v>
      </c>
      <c r="F60" s="25">
        <v>0</v>
      </c>
      <c r="G60" s="25">
        <v>0</v>
      </c>
      <c r="H60" s="25">
        <v>0</v>
      </c>
    </row>
    <row r="61" spans="2:8" ht="15.75" x14ac:dyDescent="0.25">
      <c r="B61" s="676"/>
      <c r="C61" s="453" t="s">
        <v>252</v>
      </c>
      <c r="D61" s="24">
        <v>0</v>
      </c>
      <c r="E61" s="25">
        <v>0</v>
      </c>
      <c r="F61" s="25">
        <v>0</v>
      </c>
      <c r="G61" s="25">
        <v>0</v>
      </c>
      <c r="H61" s="25">
        <v>0</v>
      </c>
    </row>
    <row r="62" spans="2:8" ht="15.75" x14ac:dyDescent="0.25">
      <c r="B62" s="676"/>
      <c r="C62" s="453" t="s">
        <v>292</v>
      </c>
      <c r="D62" s="24">
        <v>0</v>
      </c>
      <c r="E62" s="25">
        <v>0</v>
      </c>
      <c r="F62" s="25">
        <v>0</v>
      </c>
      <c r="G62" s="25">
        <v>0</v>
      </c>
      <c r="H62" s="25">
        <v>0</v>
      </c>
    </row>
    <row r="63" spans="2:8" ht="15.75" x14ac:dyDescent="0.25">
      <c r="B63" s="676"/>
      <c r="C63" s="453" t="s">
        <v>278</v>
      </c>
      <c r="D63" s="24">
        <v>0</v>
      </c>
      <c r="E63" s="25">
        <v>0</v>
      </c>
      <c r="F63" s="25">
        <v>0</v>
      </c>
      <c r="G63" s="25">
        <v>0</v>
      </c>
      <c r="H63" s="24">
        <v>0</v>
      </c>
    </row>
    <row r="64" spans="2:8" ht="16.5" thickBot="1" x14ac:dyDescent="0.3">
      <c r="B64" s="676"/>
      <c r="C64" s="453" t="s">
        <v>294</v>
      </c>
      <c r="D64" s="24">
        <v>0</v>
      </c>
      <c r="E64" s="25">
        <v>0</v>
      </c>
      <c r="F64" s="25">
        <v>0</v>
      </c>
      <c r="G64" s="25">
        <v>0</v>
      </c>
      <c r="H64" s="454">
        <v>0</v>
      </c>
    </row>
    <row r="65" spans="2:8" ht="15.75" x14ac:dyDescent="0.25">
      <c r="B65" s="676"/>
      <c r="C65" s="438" t="s">
        <v>470</v>
      </c>
      <c r="D65" s="35">
        <f>SUM(D59:D64)</f>
        <v>0</v>
      </c>
      <c r="E65" s="35">
        <f>SUM(E59:E64)</f>
        <v>0</v>
      </c>
      <c r="F65" s="35">
        <f>SUM(F59:F64)</f>
        <v>0</v>
      </c>
      <c r="G65" s="35">
        <f>SUM(G59:G64)</f>
        <v>0</v>
      </c>
      <c r="H65" s="35">
        <f>SUM(H59:H64)</f>
        <v>0</v>
      </c>
    </row>
    <row r="66" spans="2:8" ht="15.75" x14ac:dyDescent="0.25">
      <c r="B66" s="676"/>
      <c r="C66" s="440" t="s">
        <v>471</v>
      </c>
      <c r="D66" s="441">
        <v>6</v>
      </c>
      <c r="E66" s="9">
        <v>6</v>
      </c>
      <c r="F66" s="25">
        <v>6</v>
      </c>
      <c r="G66" s="25">
        <v>6</v>
      </c>
      <c r="H66" s="25">
        <v>6</v>
      </c>
    </row>
    <row r="67" spans="2:8" ht="16.5" thickBot="1" x14ac:dyDescent="0.3">
      <c r="B67" s="676"/>
      <c r="C67" s="442" t="s">
        <v>472</v>
      </c>
      <c r="D67" s="455">
        <f>D65/D66</f>
        <v>0</v>
      </c>
      <c r="E67" s="456">
        <f t="shared" ref="E67:H67" si="7">E65/E66</f>
        <v>0</v>
      </c>
      <c r="F67" s="456">
        <f t="shared" si="7"/>
        <v>0</v>
      </c>
      <c r="G67" s="456">
        <f t="shared" si="7"/>
        <v>0</v>
      </c>
      <c r="H67" s="456">
        <f t="shared" si="7"/>
        <v>0</v>
      </c>
    </row>
    <row r="68" spans="2:8" ht="18.75" x14ac:dyDescent="0.3">
      <c r="B68" s="676"/>
      <c r="C68" s="444" t="s">
        <v>473</v>
      </c>
      <c r="D68" s="678">
        <f>SUM(D67:H67)</f>
        <v>0</v>
      </c>
      <c r="E68" s="679"/>
      <c r="F68" s="679"/>
      <c r="G68" s="679"/>
      <c r="H68" s="680"/>
    </row>
    <row r="69" spans="2:8" ht="19.5" thickBot="1" x14ac:dyDescent="0.35">
      <c r="B69" s="677"/>
      <c r="C69" s="445" t="s">
        <v>474</v>
      </c>
      <c r="D69" s="681">
        <f>D68/5</f>
        <v>0</v>
      </c>
      <c r="E69" s="682"/>
      <c r="F69" s="682"/>
      <c r="G69" s="682"/>
      <c r="H69" s="683"/>
    </row>
    <row r="70" spans="2:8" ht="15.75" thickBot="1" x14ac:dyDescent="0.3"/>
    <row r="71" spans="2:8" ht="16.5" thickBot="1" x14ac:dyDescent="0.3">
      <c r="B71" s="672" t="s">
        <v>485</v>
      </c>
      <c r="C71" s="673"/>
      <c r="D71" s="673"/>
      <c r="E71" s="673"/>
      <c r="F71" s="673"/>
      <c r="G71" s="673"/>
      <c r="H71" s="674"/>
    </row>
    <row r="72" spans="2:8" ht="48" thickBot="1" x14ac:dyDescent="0.3">
      <c r="B72" s="433"/>
      <c r="C72" s="433" t="s">
        <v>463</v>
      </c>
      <c r="D72" s="12" t="s">
        <v>477</v>
      </c>
      <c r="E72" s="12" t="s">
        <v>478</v>
      </c>
      <c r="F72" s="12" t="s">
        <v>479</v>
      </c>
      <c r="G72" s="362" t="s">
        <v>480</v>
      </c>
      <c r="H72" s="12" t="s">
        <v>481</v>
      </c>
    </row>
    <row r="73" spans="2:8" ht="15.75" x14ac:dyDescent="0.25">
      <c r="B73" s="675"/>
      <c r="C73" s="458" t="s">
        <v>250</v>
      </c>
      <c r="D73" s="24">
        <v>0</v>
      </c>
      <c r="E73" s="25">
        <v>0</v>
      </c>
      <c r="F73" s="25">
        <v>0</v>
      </c>
      <c r="G73" s="25">
        <v>0</v>
      </c>
      <c r="H73" s="35">
        <v>0</v>
      </c>
    </row>
    <row r="74" spans="2:8" ht="15.75" x14ac:dyDescent="0.25">
      <c r="B74" s="676"/>
      <c r="C74" s="458" t="s">
        <v>245</v>
      </c>
      <c r="D74" s="24">
        <v>0</v>
      </c>
      <c r="E74" s="25">
        <v>0</v>
      </c>
      <c r="F74" s="25">
        <v>0</v>
      </c>
      <c r="G74" s="25">
        <v>0</v>
      </c>
      <c r="H74" s="24">
        <v>0</v>
      </c>
    </row>
    <row r="75" spans="2:8" ht="15.75" x14ac:dyDescent="0.25">
      <c r="B75" s="676"/>
      <c r="C75" s="453" t="s">
        <v>294</v>
      </c>
      <c r="D75" s="24">
        <v>0</v>
      </c>
      <c r="E75" s="25">
        <v>0</v>
      </c>
      <c r="F75" s="25">
        <v>0</v>
      </c>
      <c r="G75" s="25">
        <v>0</v>
      </c>
      <c r="H75" s="25">
        <v>0</v>
      </c>
    </row>
    <row r="76" spans="2:8" ht="15.75" x14ac:dyDescent="0.25">
      <c r="B76" s="676"/>
      <c r="C76" s="453" t="s">
        <v>292</v>
      </c>
      <c r="D76" s="24">
        <v>0</v>
      </c>
      <c r="E76" s="25">
        <v>0</v>
      </c>
      <c r="F76" s="25">
        <v>0</v>
      </c>
      <c r="G76" s="25">
        <v>0</v>
      </c>
      <c r="H76" s="25">
        <v>0</v>
      </c>
    </row>
    <row r="77" spans="2:8" ht="16.5" thickBot="1" x14ac:dyDescent="0.3">
      <c r="B77" s="676"/>
      <c r="C77" s="453" t="s">
        <v>278</v>
      </c>
      <c r="D77" s="24">
        <v>0</v>
      </c>
      <c r="E77" s="25">
        <v>0</v>
      </c>
      <c r="F77" s="25">
        <v>0</v>
      </c>
      <c r="G77" s="25">
        <v>0</v>
      </c>
      <c r="H77" s="454">
        <v>0</v>
      </c>
    </row>
    <row r="78" spans="2:8" ht="15.75" x14ac:dyDescent="0.25">
      <c r="B78" s="676"/>
      <c r="C78" s="438" t="s">
        <v>470</v>
      </c>
      <c r="D78" s="35">
        <f>SUM(D73:D77)</f>
        <v>0</v>
      </c>
      <c r="E78" s="35">
        <f>SUM(E73:E77)</f>
        <v>0</v>
      </c>
      <c r="F78" s="35">
        <f>SUM(F73:F77)</f>
        <v>0</v>
      </c>
      <c r="G78" s="35">
        <f>SUM(G73:G77)</f>
        <v>0</v>
      </c>
      <c r="H78" s="35">
        <f>SUM(H73:H77)</f>
        <v>0</v>
      </c>
    </row>
    <row r="79" spans="2:8" ht="15.75" x14ac:dyDescent="0.25">
      <c r="B79" s="676"/>
      <c r="C79" s="440" t="s">
        <v>471</v>
      </c>
      <c r="D79" s="441">
        <v>5</v>
      </c>
      <c r="E79" s="9">
        <v>5</v>
      </c>
      <c r="F79" s="25">
        <v>5</v>
      </c>
      <c r="G79" s="25">
        <v>5</v>
      </c>
      <c r="H79" s="25">
        <v>5</v>
      </c>
    </row>
    <row r="80" spans="2:8" ht="16.5" thickBot="1" x14ac:dyDescent="0.3">
      <c r="B80" s="676"/>
      <c r="C80" s="442" t="s">
        <v>472</v>
      </c>
      <c r="D80" s="455">
        <f>D78/D79</f>
        <v>0</v>
      </c>
      <c r="E80" s="456">
        <f t="shared" ref="E80:H80" si="8">E78/E79</f>
        <v>0</v>
      </c>
      <c r="F80" s="456">
        <f t="shared" si="8"/>
        <v>0</v>
      </c>
      <c r="G80" s="456">
        <f t="shared" si="8"/>
        <v>0</v>
      </c>
      <c r="H80" s="456">
        <f t="shared" si="8"/>
        <v>0</v>
      </c>
    </row>
    <row r="81" spans="2:8" ht="18.75" x14ac:dyDescent="0.3">
      <c r="B81" s="676"/>
      <c r="C81" s="444" t="s">
        <v>473</v>
      </c>
      <c r="D81" s="678">
        <f>SUM(D80:H80)</f>
        <v>0</v>
      </c>
      <c r="E81" s="679"/>
      <c r="F81" s="679"/>
      <c r="G81" s="679"/>
      <c r="H81" s="680"/>
    </row>
    <row r="82" spans="2:8" ht="19.5" thickBot="1" x14ac:dyDescent="0.35">
      <c r="B82" s="677"/>
      <c r="C82" s="445" t="s">
        <v>474</v>
      </c>
      <c r="D82" s="681">
        <f>D81/5</f>
        <v>0</v>
      </c>
      <c r="E82" s="682"/>
      <c r="F82" s="682"/>
      <c r="G82" s="682"/>
      <c r="H82" s="683"/>
    </row>
    <row r="83" spans="2:8" ht="15.75" thickBot="1" x14ac:dyDescent="0.3"/>
    <row r="84" spans="2:8" ht="16.5" thickBot="1" x14ac:dyDescent="0.3">
      <c r="B84" s="672" t="s">
        <v>486</v>
      </c>
      <c r="C84" s="673"/>
      <c r="D84" s="673"/>
      <c r="E84" s="673"/>
      <c r="F84" s="673"/>
      <c r="G84" s="673"/>
      <c r="H84" s="674"/>
    </row>
    <row r="85" spans="2:8" ht="48" thickBot="1" x14ac:dyDescent="0.3">
      <c r="B85" s="433"/>
      <c r="C85" s="433" t="s">
        <v>463</v>
      </c>
      <c r="D85" s="12" t="s">
        <v>477</v>
      </c>
      <c r="E85" s="12" t="s">
        <v>478</v>
      </c>
      <c r="F85" s="12" t="s">
        <v>479</v>
      </c>
      <c r="G85" s="12" t="s">
        <v>480</v>
      </c>
      <c r="H85" s="459" t="s">
        <v>481</v>
      </c>
    </row>
    <row r="86" spans="2:8" ht="15.75" x14ac:dyDescent="0.25">
      <c r="B86" s="675"/>
      <c r="C86" s="458" t="s">
        <v>279</v>
      </c>
      <c r="D86" s="289">
        <v>1</v>
      </c>
      <c r="E86" s="9">
        <v>1</v>
      </c>
      <c r="F86" s="9">
        <v>1</v>
      </c>
      <c r="G86" s="9">
        <v>1</v>
      </c>
      <c r="H86" s="289">
        <v>0</v>
      </c>
    </row>
    <row r="87" spans="2:8" ht="15.75" x14ac:dyDescent="0.25">
      <c r="B87" s="676"/>
      <c r="C87" s="453" t="s">
        <v>268</v>
      </c>
      <c r="D87" s="9">
        <v>1</v>
      </c>
      <c r="E87" s="9">
        <v>1</v>
      </c>
      <c r="F87" s="9">
        <v>1</v>
      </c>
      <c r="G87" s="9">
        <v>1</v>
      </c>
      <c r="H87" s="9">
        <v>0.5</v>
      </c>
    </row>
    <row r="88" spans="2:8" ht="15.75" x14ac:dyDescent="0.25">
      <c r="B88" s="676"/>
      <c r="C88" s="453" t="s">
        <v>252</v>
      </c>
      <c r="D88" s="9">
        <v>1</v>
      </c>
      <c r="E88" s="9">
        <v>1</v>
      </c>
      <c r="F88" s="9">
        <v>1</v>
      </c>
      <c r="G88" s="9">
        <v>1</v>
      </c>
      <c r="H88" s="9">
        <v>0</v>
      </c>
    </row>
    <row r="89" spans="2:8" ht="15.75" x14ac:dyDescent="0.25">
      <c r="B89" s="676"/>
      <c r="C89" s="453" t="s">
        <v>253</v>
      </c>
      <c r="D89" s="9">
        <v>1</v>
      </c>
      <c r="E89" s="9">
        <v>1</v>
      </c>
      <c r="F89" s="9">
        <v>1</v>
      </c>
      <c r="G89" s="9">
        <v>1</v>
      </c>
      <c r="H89" s="9">
        <v>0</v>
      </c>
    </row>
    <row r="90" spans="2:8" ht="16.5" thickBot="1" x14ac:dyDescent="0.3">
      <c r="B90" s="676"/>
      <c r="C90" s="453" t="s">
        <v>248</v>
      </c>
      <c r="D90" s="39">
        <v>1</v>
      </c>
      <c r="E90" s="9">
        <v>1</v>
      </c>
      <c r="F90" s="9">
        <v>1</v>
      </c>
      <c r="G90" s="9">
        <v>1</v>
      </c>
      <c r="H90" s="460">
        <v>0</v>
      </c>
    </row>
    <row r="91" spans="2:8" ht="15.75" x14ac:dyDescent="0.25">
      <c r="B91" s="676"/>
      <c r="C91" s="438" t="s">
        <v>470</v>
      </c>
      <c r="D91" s="35">
        <f>SUM(D86:D90)</f>
        <v>5</v>
      </c>
      <c r="E91" s="35">
        <f>SUM(E86:E90)</f>
        <v>5</v>
      </c>
      <c r="F91" s="35">
        <f>SUM(F86:F90)</f>
        <v>5</v>
      </c>
      <c r="G91" s="35">
        <f>SUM(G86:G90)</f>
        <v>5</v>
      </c>
      <c r="H91" s="35">
        <f>SUM(H86:H90)</f>
        <v>0.5</v>
      </c>
    </row>
    <row r="92" spans="2:8" ht="15.75" x14ac:dyDescent="0.25">
      <c r="B92" s="676"/>
      <c r="C92" s="440" t="s">
        <v>471</v>
      </c>
      <c r="D92" s="441">
        <v>5</v>
      </c>
      <c r="E92" s="9">
        <v>5</v>
      </c>
      <c r="F92" s="25">
        <v>5</v>
      </c>
      <c r="G92" s="25">
        <v>5</v>
      </c>
      <c r="H92" s="25">
        <v>5</v>
      </c>
    </row>
    <row r="93" spans="2:8" ht="16.5" thickBot="1" x14ac:dyDescent="0.3">
      <c r="B93" s="676"/>
      <c r="C93" s="442" t="s">
        <v>472</v>
      </c>
      <c r="D93" s="455">
        <f>D91/D92</f>
        <v>1</v>
      </c>
      <c r="E93" s="456">
        <f t="shared" ref="E93:H93" si="9">E91/E92</f>
        <v>1</v>
      </c>
      <c r="F93" s="456">
        <f t="shared" si="9"/>
        <v>1</v>
      </c>
      <c r="G93" s="456">
        <f t="shared" si="9"/>
        <v>1</v>
      </c>
      <c r="H93" s="456">
        <f t="shared" si="9"/>
        <v>0.1</v>
      </c>
    </row>
    <row r="94" spans="2:8" ht="18.75" x14ac:dyDescent="0.3">
      <c r="B94" s="676"/>
      <c r="C94" s="444" t="s">
        <v>473</v>
      </c>
      <c r="D94" s="678">
        <f>SUM(D93:H93)</f>
        <v>4.0999999999999996</v>
      </c>
      <c r="E94" s="679"/>
      <c r="F94" s="679"/>
      <c r="G94" s="679"/>
      <c r="H94" s="680"/>
    </row>
    <row r="95" spans="2:8" ht="19.5" thickBot="1" x14ac:dyDescent="0.35">
      <c r="B95" s="677"/>
      <c r="C95" s="445" t="s">
        <v>474</v>
      </c>
      <c r="D95" s="681">
        <f>D94/5</f>
        <v>0.82</v>
      </c>
      <c r="E95" s="682"/>
      <c r="F95" s="682"/>
      <c r="G95" s="682"/>
      <c r="H95" s="683"/>
    </row>
    <row r="96" spans="2:8" ht="15.75" thickBot="1" x14ac:dyDescent="0.3"/>
    <row r="97" spans="2:8" ht="16.5" thickBot="1" x14ac:dyDescent="0.3">
      <c r="B97" s="672" t="s">
        <v>487</v>
      </c>
      <c r="C97" s="673"/>
      <c r="D97" s="673"/>
      <c r="E97" s="673"/>
      <c r="F97" s="673"/>
      <c r="G97" s="673"/>
      <c r="H97" s="674"/>
    </row>
    <row r="98" spans="2:8" ht="48" thickBot="1" x14ac:dyDescent="0.3">
      <c r="B98" s="433"/>
      <c r="C98" s="433" t="s">
        <v>463</v>
      </c>
      <c r="D98" s="12" t="s">
        <v>477</v>
      </c>
      <c r="E98" s="12" t="s">
        <v>478</v>
      </c>
      <c r="F98" s="12" t="s">
        <v>479</v>
      </c>
      <c r="G98" s="12" t="s">
        <v>480</v>
      </c>
      <c r="H98" s="459" t="s">
        <v>481</v>
      </c>
    </row>
    <row r="99" spans="2:8" ht="15.75" x14ac:dyDescent="0.25">
      <c r="B99" s="675"/>
      <c r="C99" s="458" t="s">
        <v>279</v>
      </c>
      <c r="D99" s="289">
        <v>1</v>
      </c>
      <c r="E99" s="9">
        <v>1</v>
      </c>
      <c r="F99" s="9">
        <v>1</v>
      </c>
      <c r="G99" s="9">
        <v>1</v>
      </c>
      <c r="H99" s="42">
        <v>0</v>
      </c>
    </row>
    <row r="100" spans="2:8" ht="15.75" x14ac:dyDescent="0.25">
      <c r="B100" s="676"/>
      <c r="C100" s="453" t="s">
        <v>268</v>
      </c>
      <c r="D100" s="9">
        <v>1</v>
      </c>
      <c r="E100" s="9">
        <v>1</v>
      </c>
      <c r="F100" s="9">
        <v>1</v>
      </c>
      <c r="G100" s="9">
        <v>1</v>
      </c>
      <c r="H100" s="9">
        <v>0.5</v>
      </c>
    </row>
    <row r="101" spans="2:8" ht="15.75" x14ac:dyDescent="0.25">
      <c r="B101" s="676"/>
      <c r="C101" s="453" t="s">
        <v>252</v>
      </c>
      <c r="D101" s="9">
        <v>1</v>
      </c>
      <c r="E101" s="9">
        <v>1</v>
      </c>
      <c r="F101" s="9">
        <v>1</v>
      </c>
      <c r="G101" s="9">
        <v>1</v>
      </c>
      <c r="H101" s="9">
        <v>0</v>
      </c>
    </row>
    <row r="102" spans="2:8" ht="15.75" x14ac:dyDescent="0.25">
      <c r="B102" s="676"/>
      <c r="C102" s="453" t="s">
        <v>253</v>
      </c>
      <c r="D102" s="9">
        <v>1</v>
      </c>
      <c r="E102" s="9">
        <v>1</v>
      </c>
      <c r="F102" s="9">
        <v>1</v>
      </c>
      <c r="G102" s="9">
        <v>1</v>
      </c>
      <c r="H102" s="9">
        <v>0</v>
      </c>
    </row>
    <row r="103" spans="2:8" ht="16.5" thickBot="1" x14ac:dyDescent="0.3">
      <c r="B103" s="676"/>
      <c r="C103" s="453" t="s">
        <v>248</v>
      </c>
      <c r="D103" s="39">
        <v>1</v>
      </c>
      <c r="E103" s="9">
        <v>1</v>
      </c>
      <c r="F103" s="9">
        <v>1</v>
      </c>
      <c r="G103" s="9">
        <v>1</v>
      </c>
      <c r="H103" s="460">
        <v>0</v>
      </c>
    </row>
    <row r="104" spans="2:8" ht="15.75" x14ac:dyDescent="0.25">
      <c r="B104" s="676"/>
      <c r="C104" s="438" t="s">
        <v>470</v>
      </c>
      <c r="D104" s="35">
        <f>SUM(D99:D103)</f>
        <v>5</v>
      </c>
      <c r="E104" s="35">
        <f>SUM(E99:E103)</f>
        <v>5</v>
      </c>
      <c r="F104" s="35">
        <f>SUM(F99:F103)</f>
        <v>5</v>
      </c>
      <c r="G104" s="35">
        <f>SUM(G99:G103)</f>
        <v>5</v>
      </c>
      <c r="H104" s="35">
        <f>SUM(H99:H103)</f>
        <v>0.5</v>
      </c>
    </row>
    <row r="105" spans="2:8" ht="15.75" x14ac:dyDescent="0.25">
      <c r="B105" s="676"/>
      <c r="C105" s="440" t="s">
        <v>471</v>
      </c>
      <c r="D105" s="441">
        <v>5</v>
      </c>
      <c r="E105" s="9">
        <v>5</v>
      </c>
      <c r="F105" s="25">
        <v>5</v>
      </c>
      <c r="G105" s="25">
        <v>5</v>
      </c>
      <c r="H105" s="25">
        <v>5</v>
      </c>
    </row>
    <row r="106" spans="2:8" ht="16.5" thickBot="1" x14ac:dyDescent="0.3">
      <c r="B106" s="676"/>
      <c r="C106" s="442" t="s">
        <v>472</v>
      </c>
      <c r="D106" s="455">
        <f>D104/D105</f>
        <v>1</v>
      </c>
      <c r="E106" s="456">
        <f t="shared" ref="E106:H106" si="10">E104/E105</f>
        <v>1</v>
      </c>
      <c r="F106" s="456">
        <f t="shared" si="10"/>
        <v>1</v>
      </c>
      <c r="G106" s="456">
        <f t="shared" si="10"/>
        <v>1</v>
      </c>
      <c r="H106" s="456">
        <f t="shared" si="10"/>
        <v>0.1</v>
      </c>
    </row>
    <row r="107" spans="2:8" ht="18.75" x14ac:dyDescent="0.3">
      <c r="B107" s="676"/>
      <c r="C107" s="444" t="s">
        <v>473</v>
      </c>
      <c r="D107" s="678">
        <f>SUM(D106:H106)</f>
        <v>4.0999999999999996</v>
      </c>
      <c r="E107" s="679"/>
      <c r="F107" s="679"/>
      <c r="G107" s="679"/>
      <c r="H107" s="680"/>
    </row>
    <row r="108" spans="2:8" ht="19.5" thickBot="1" x14ac:dyDescent="0.35">
      <c r="B108" s="677"/>
      <c r="C108" s="445" t="s">
        <v>474</v>
      </c>
      <c r="D108" s="681">
        <f>D107/5</f>
        <v>0.82</v>
      </c>
      <c r="E108" s="682"/>
      <c r="F108" s="682"/>
      <c r="G108" s="682"/>
      <c r="H108" s="683"/>
    </row>
    <row r="109" spans="2:8" ht="15.75" thickBot="1" x14ac:dyDescent="0.3"/>
    <row r="110" spans="2:8" ht="16.5" thickBot="1" x14ac:dyDescent="0.3">
      <c r="B110" s="672" t="s">
        <v>488</v>
      </c>
      <c r="C110" s="673"/>
      <c r="D110" s="673"/>
      <c r="E110" s="673"/>
      <c r="F110" s="673"/>
      <c r="G110" s="673"/>
      <c r="H110" s="674"/>
    </row>
    <row r="111" spans="2:8" ht="48" thickBot="1" x14ac:dyDescent="0.3">
      <c r="B111" s="433"/>
      <c r="C111" s="433" t="s">
        <v>463</v>
      </c>
      <c r="D111" s="12" t="s">
        <v>477</v>
      </c>
      <c r="E111" s="12" t="s">
        <v>478</v>
      </c>
      <c r="F111" s="461" t="s">
        <v>479</v>
      </c>
      <c r="G111" s="12" t="s">
        <v>480</v>
      </c>
      <c r="H111" s="12" t="s">
        <v>481</v>
      </c>
    </row>
    <row r="112" spans="2:8" ht="15.75" x14ac:dyDescent="0.25">
      <c r="B112" s="675"/>
      <c r="C112" s="462" t="s">
        <v>246</v>
      </c>
      <c r="D112" s="463">
        <v>0</v>
      </c>
      <c r="E112" s="463">
        <v>0</v>
      </c>
      <c r="F112" s="463">
        <v>0</v>
      </c>
      <c r="G112" s="464">
        <v>0</v>
      </c>
      <c r="H112" s="463">
        <v>0</v>
      </c>
    </row>
    <row r="113" spans="2:8" ht="16.5" thickBot="1" x14ac:dyDescent="0.3">
      <c r="B113" s="676"/>
      <c r="C113" s="465" t="s">
        <v>489</v>
      </c>
      <c r="D113" s="466">
        <v>0</v>
      </c>
      <c r="E113" s="466">
        <v>0</v>
      </c>
      <c r="F113" s="466">
        <v>0</v>
      </c>
      <c r="G113" s="464">
        <v>0</v>
      </c>
      <c r="H113" s="466">
        <v>0</v>
      </c>
    </row>
    <row r="114" spans="2:8" ht="15.75" x14ac:dyDescent="0.25">
      <c r="B114" s="676"/>
      <c r="C114" s="438" t="s">
        <v>470</v>
      </c>
      <c r="D114" s="35">
        <f>SUM(D112:D113)</f>
        <v>0</v>
      </c>
      <c r="E114" s="35">
        <f>SUM(E112:E113)</f>
        <v>0</v>
      </c>
      <c r="F114" s="35">
        <f>SUM(F112:F113)</f>
        <v>0</v>
      </c>
      <c r="G114" s="35">
        <f>SUM(G112:G113)</f>
        <v>0</v>
      </c>
      <c r="H114" s="35">
        <f>SUM(H112:H113)</f>
        <v>0</v>
      </c>
    </row>
    <row r="115" spans="2:8" ht="15.75" x14ac:dyDescent="0.25">
      <c r="B115" s="676"/>
      <c r="C115" s="440" t="s">
        <v>471</v>
      </c>
      <c r="D115" s="441">
        <v>2</v>
      </c>
      <c r="E115" s="9">
        <v>2</v>
      </c>
      <c r="F115" s="25">
        <v>2</v>
      </c>
      <c r="G115" s="25">
        <v>2</v>
      </c>
      <c r="H115" s="25">
        <v>2</v>
      </c>
    </row>
    <row r="116" spans="2:8" ht="16.5" thickBot="1" x14ac:dyDescent="0.3">
      <c r="B116" s="676"/>
      <c r="C116" s="442" t="s">
        <v>472</v>
      </c>
      <c r="D116" s="455">
        <f>D114/D115</f>
        <v>0</v>
      </c>
      <c r="E116" s="456">
        <f t="shared" ref="E116:H116" si="11">E114/E115</f>
        <v>0</v>
      </c>
      <c r="F116" s="456">
        <f t="shared" si="11"/>
        <v>0</v>
      </c>
      <c r="G116" s="456">
        <f t="shared" si="11"/>
        <v>0</v>
      </c>
      <c r="H116" s="456">
        <f t="shared" si="11"/>
        <v>0</v>
      </c>
    </row>
    <row r="117" spans="2:8" ht="18.75" x14ac:dyDescent="0.3">
      <c r="B117" s="676"/>
      <c r="C117" s="444" t="s">
        <v>473</v>
      </c>
      <c r="D117" s="678">
        <f>SUM(D116:H116)</f>
        <v>0</v>
      </c>
      <c r="E117" s="679"/>
      <c r="F117" s="679"/>
      <c r="G117" s="679"/>
      <c r="H117" s="680"/>
    </row>
    <row r="118" spans="2:8" ht="19.5" thickBot="1" x14ac:dyDescent="0.35">
      <c r="B118" s="677"/>
      <c r="C118" s="445" t="s">
        <v>474</v>
      </c>
      <c r="D118" s="681">
        <f>D117/5</f>
        <v>0</v>
      </c>
      <c r="E118" s="682"/>
      <c r="F118" s="682"/>
      <c r="G118" s="682"/>
      <c r="H118" s="683"/>
    </row>
    <row r="119" spans="2:8" ht="16.5" customHeight="1" thickBot="1" x14ac:dyDescent="0.35">
      <c r="B119" s="487"/>
      <c r="C119" s="488"/>
      <c r="D119" s="403"/>
      <c r="E119" s="403"/>
      <c r="F119" s="403"/>
      <c r="G119" s="403"/>
      <c r="H119" s="403"/>
    </row>
    <row r="120" spans="2:8" ht="16.5" thickBot="1" x14ac:dyDescent="0.3">
      <c r="B120" s="672" t="s">
        <v>490</v>
      </c>
      <c r="C120" s="673"/>
      <c r="D120" s="673"/>
      <c r="E120" s="673"/>
      <c r="F120" s="673"/>
      <c r="G120" s="673"/>
      <c r="H120" s="674"/>
    </row>
    <row r="121" spans="2:8" ht="48" thickBot="1" x14ac:dyDescent="0.3">
      <c r="B121" s="433"/>
      <c r="C121" s="433" t="s">
        <v>463</v>
      </c>
      <c r="D121" s="12" t="s">
        <v>477</v>
      </c>
      <c r="E121" s="12" t="s">
        <v>478</v>
      </c>
      <c r="F121" s="461" t="s">
        <v>479</v>
      </c>
      <c r="G121" s="12" t="s">
        <v>480</v>
      </c>
      <c r="H121" s="12" t="s">
        <v>481</v>
      </c>
    </row>
    <row r="122" spans="2:8" ht="16.5" thickBot="1" x14ac:dyDescent="0.3">
      <c r="B122" s="675"/>
      <c r="C122" s="462" t="s">
        <v>245</v>
      </c>
      <c r="D122" s="463">
        <v>0</v>
      </c>
      <c r="E122" s="463">
        <v>0</v>
      </c>
      <c r="F122" s="463">
        <v>0</v>
      </c>
      <c r="G122" s="464">
        <v>0</v>
      </c>
      <c r="H122" s="463">
        <v>0</v>
      </c>
    </row>
    <row r="123" spans="2:8" ht="15.75" x14ac:dyDescent="0.25">
      <c r="B123" s="676"/>
      <c r="C123" s="438" t="s">
        <v>470</v>
      </c>
      <c r="D123" s="35">
        <f>SUM(D122:D122)</f>
        <v>0</v>
      </c>
      <c r="E123" s="35">
        <f>SUM(E122:E122)</f>
        <v>0</v>
      </c>
      <c r="F123" s="35">
        <f>SUM(F122:F122)</f>
        <v>0</v>
      </c>
      <c r="G123" s="35">
        <f>SUM(G122:G122)</f>
        <v>0</v>
      </c>
      <c r="H123" s="35">
        <f>SUM(H122:H122)</f>
        <v>0</v>
      </c>
    </row>
    <row r="124" spans="2:8" ht="15.75" x14ac:dyDescent="0.25">
      <c r="B124" s="676"/>
      <c r="C124" s="440" t="s">
        <v>471</v>
      </c>
      <c r="D124" s="441">
        <v>1</v>
      </c>
      <c r="E124" s="9">
        <v>1</v>
      </c>
      <c r="F124" s="25">
        <v>1</v>
      </c>
      <c r="G124" s="25">
        <v>1</v>
      </c>
      <c r="H124" s="25">
        <v>1</v>
      </c>
    </row>
    <row r="125" spans="2:8" ht="16.5" thickBot="1" x14ac:dyDescent="0.3">
      <c r="B125" s="676"/>
      <c r="C125" s="442" t="s">
        <v>472</v>
      </c>
      <c r="D125" s="455">
        <f>D123/D124</f>
        <v>0</v>
      </c>
      <c r="E125" s="456">
        <f t="shared" ref="E125:H125" si="12">E123/E124</f>
        <v>0</v>
      </c>
      <c r="F125" s="456">
        <f t="shared" si="12"/>
        <v>0</v>
      </c>
      <c r="G125" s="456">
        <f t="shared" si="12"/>
        <v>0</v>
      </c>
      <c r="H125" s="456">
        <f t="shared" si="12"/>
        <v>0</v>
      </c>
    </row>
    <row r="126" spans="2:8" ht="18.75" x14ac:dyDescent="0.3">
      <c r="B126" s="676"/>
      <c r="C126" s="444" t="s">
        <v>473</v>
      </c>
      <c r="D126" s="678">
        <f>SUM(D125:H125)</f>
        <v>0</v>
      </c>
      <c r="E126" s="679"/>
      <c r="F126" s="679"/>
      <c r="G126" s="679"/>
      <c r="H126" s="680"/>
    </row>
    <row r="127" spans="2:8" ht="19.5" thickBot="1" x14ac:dyDescent="0.35">
      <c r="B127" s="677"/>
      <c r="C127" s="445" t="s">
        <v>474</v>
      </c>
      <c r="D127" s="681">
        <f>D126/5</f>
        <v>0</v>
      </c>
      <c r="E127" s="682"/>
      <c r="F127" s="682"/>
      <c r="G127" s="682"/>
      <c r="H127" s="683"/>
    </row>
    <row r="128" spans="2:8" ht="15.75" thickBot="1" x14ac:dyDescent="0.3"/>
    <row r="129" spans="2:8" ht="16.5" thickBot="1" x14ac:dyDescent="0.3">
      <c r="B129" s="672" t="s">
        <v>491</v>
      </c>
      <c r="C129" s="673"/>
      <c r="D129" s="673"/>
      <c r="E129" s="673"/>
      <c r="F129" s="673"/>
      <c r="G129" s="673"/>
      <c r="H129" s="674"/>
    </row>
    <row r="130" spans="2:8" ht="48" thickBot="1" x14ac:dyDescent="0.3">
      <c r="B130" s="433"/>
      <c r="C130" s="433" t="s">
        <v>463</v>
      </c>
      <c r="D130" s="12" t="s">
        <v>477</v>
      </c>
      <c r="E130" s="12" t="s">
        <v>478</v>
      </c>
      <c r="F130" s="12" t="s">
        <v>479</v>
      </c>
      <c r="G130" s="12" t="s">
        <v>480</v>
      </c>
      <c r="H130" s="459" t="s">
        <v>481</v>
      </c>
    </row>
    <row r="131" spans="2:8" ht="16.5" thickBot="1" x14ac:dyDescent="0.3">
      <c r="B131" s="675"/>
      <c r="C131" s="467" t="s">
        <v>244</v>
      </c>
      <c r="D131" s="39" t="s">
        <v>152</v>
      </c>
      <c r="E131" s="9" t="s">
        <v>152</v>
      </c>
      <c r="F131" s="9" t="s">
        <v>152</v>
      </c>
      <c r="G131" s="9" t="s">
        <v>152</v>
      </c>
      <c r="H131" s="42" t="s">
        <v>152</v>
      </c>
    </row>
    <row r="132" spans="2:8" ht="15.75" x14ac:dyDescent="0.25">
      <c r="B132" s="676"/>
      <c r="C132" s="438" t="s">
        <v>470</v>
      </c>
      <c r="D132" s="35" t="s">
        <v>152</v>
      </c>
      <c r="E132" s="35" t="s">
        <v>152</v>
      </c>
      <c r="F132" s="35" t="s">
        <v>152</v>
      </c>
      <c r="G132" s="35" t="s">
        <v>152</v>
      </c>
      <c r="H132" s="35" t="s">
        <v>152</v>
      </c>
    </row>
    <row r="133" spans="2:8" ht="15.75" x14ac:dyDescent="0.25">
      <c r="B133" s="676"/>
      <c r="C133" s="440" t="s">
        <v>471</v>
      </c>
      <c r="D133" s="441">
        <v>1</v>
      </c>
      <c r="E133" s="9">
        <v>1</v>
      </c>
      <c r="F133" s="25">
        <v>1</v>
      </c>
      <c r="G133" s="25">
        <v>1</v>
      </c>
      <c r="H133" s="25">
        <v>1</v>
      </c>
    </row>
    <row r="134" spans="2:8" ht="16.5" thickBot="1" x14ac:dyDescent="0.3">
      <c r="B134" s="676"/>
      <c r="C134" s="442" t="s">
        <v>472</v>
      </c>
      <c r="D134" s="455" t="s">
        <v>152</v>
      </c>
      <c r="E134" s="456" t="s">
        <v>152</v>
      </c>
      <c r="F134" s="456" t="s">
        <v>152</v>
      </c>
      <c r="G134" s="456" t="s">
        <v>152</v>
      </c>
      <c r="H134" s="456" t="s">
        <v>152</v>
      </c>
    </row>
    <row r="135" spans="2:8" ht="18.75" x14ac:dyDescent="0.3">
      <c r="B135" s="676"/>
      <c r="C135" s="444" t="s">
        <v>473</v>
      </c>
      <c r="D135" s="678" t="s">
        <v>152</v>
      </c>
      <c r="E135" s="679"/>
      <c r="F135" s="679"/>
      <c r="G135" s="679"/>
      <c r="H135" s="680"/>
    </row>
    <row r="136" spans="2:8" ht="19.5" thickBot="1" x14ac:dyDescent="0.35">
      <c r="B136" s="677"/>
      <c r="C136" s="445" t="s">
        <v>474</v>
      </c>
      <c r="D136" s="681" t="s">
        <v>152</v>
      </c>
      <c r="E136" s="682"/>
      <c r="F136" s="682"/>
      <c r="G136" s="682"/>
      <c r="H136" s="683"/>
    </row>
    <row r="137" spans="2:8" ht="15.75" thickBot="1" x14ac:dyDescent="0.3"/>
    <row r="138" spans="2:8" ht="16.5" thickBot="1" x14ac:dyDescent="0.3">
      <c r="B138" s="672" t="s">
        <v>492</v>
      </c>
      <c r="C138" s="673"/>
      <c r="D138" s="673"/>
      <c r="E138" s="673"/>
      <c r="F138" s="673"/>
      <c r="G138" s="673"/>
      <c r="H138" s="674"/>
    </row>
    <row r="139" spans="2:8" ht="48" thickBot="1" x14ac:dyDescent="0.3">
      <c r="B139" s="433"/>
      <c r="C139" s="433" t="s">
        <v>463</v>
      </c>
      <c r="D139" s="12" t="s">
        <v>477</v>
      </c>
      <c r="E139" s="12" t="s">
        <v>478</v>
      </c>
      <c r="F139" s="12" t="s">
        <v>479</v>
      </c>
      <c r="G139" s="12" t="s">
        <v>480</v>
      </c>
      <c r="H139" s="12" t="s">
        <v>481</v>
      </c>
    </row>
    <row r="140" spans="2:8" ht="15.75" x14ac:dyDescent="0.25">
      <c r="B140" s="675"/>
      <c r="C140" s="458" t="s">
        <v>493</v>
      </c>
      <c r="D140" s="24">
        <v>1</v>
      </c>
      <c r="E140" s="25">
        <v>0</v>
      </c>
      <c r="F140" s="25">
        <v>1</v>
      </c>
      <c r="G140" s="25">
        <v>1</v>
      </c>
      <c r="H140" s="35">
        <v>0</v>
      </c>
    </row>
    <row r="141" spans="2:8" ht="15.75" x14ac:dyDescent="0.25">
      <c r="B141" s="676"/>
      <c r="C141" s="453" t="s">
        <v>250</v>
      </c>
      <c r="D141" s="24">
        <v>1</v>
      </c>
      <c r="E141" s="25">
        <v>0</v>
      </c>
      <c r="F141" s="25">
        <v>1</v>
      </c>
      <c r="G141" s="25">
        <v>1</v>
      </c>
      <c r="H141" s="25">
        <v>0</v>
      </c>
    </row>
    <row r="142" spans="2:8" ht="16.5" thickBot="1" x14ac:dyDescent="0.3">
      <c r="B142" s="676"/>
      <c r="C142" s="453" t="s">
        <v>247</v>
      </c>
      <c r="D142" s="24">
        <v>1</v>
      </c>
      <c r="E142" s="25">
        <v>0</v>
      </c>
      <c r="F142" s="25">
        <v>1</v>
      </c>
      <c r="G142" s="25">
        <v>1</v>
      </c>
      <c r="H142" s="454">
        <v>0</v>
      </c>
    </row>
    <row r="143" spans="2:8" ht="15.75" x14ac:dyDescent="0.25">
      <c r="B143" s="676"/>
      <c r="C143" s="438" t="s">
        <v>470</v>
      </c>
      <c r="D143" s="35">
        <f>SUM(D140:D142)</f>
        <v>3</v>
      </c>
      <c r="E143" s="35">
        <f>SUM(E140:E142)</f>
        <v>0</v>
      </c>
      <c r="F143" s="35">
        <f>SUM(F140:F142)</f>
        <v>3</v>
      </c>
      <c r="G143" s="35">
        <f>SUM(G140:G142)</f>
        <v>3</v>
      </c>
      <c r="H143" s="35">
        <f>SUM(H140:H142)</f>
        <v>0</v>
      </c>
    </row>
    <row r="144" spans="2:8" ht="15.75" x14ac:dyDescent="0.25">
      <c r="B144" s="676"/>
      <c r="C144" s="440" t="s">
        <v>471</v>
      </c>
      <c r="D144" s="441">
        <v>3</v>
      </c>
      <c r="E144" s="9">
        <v>3</v>
      </c>
      <c r="F144" s="25">
        <v>3</v>
      </c>
      <c r="G144" s="25">
        <v>3</v>
      </c>
      <c r="H144" s="25">
        <v>3</v>
      </c>
    </row>
    <row r="145" spans="2:8" ht="16.5" thickBot="1" x14ac:dyDescent="0.3">
      <c r="B145" s="676"/>
      <c r="C145" s="442" t="s">
        <v>472</v>
      </c>
      <c r="D145" s="455">
        <f>D143/D144</f>
        <v>1</v>
      </c>
      <c r="E145" s="456">
        <f t="shared" ref="E145:H145" si="13">E143/E144</f>
        <v>0</v>
      </c>
      <c r="F145" s="456">
        <f t="shared" si="13"/>
        <v>1</v>
      </c>
      <c r="G145" s="456">
        <f t="shared" si="13"/>
        <v>1</v>
      </c>
      <c r="H145" s="456">
        <f t="shared" si="13"/>
        <v>0</v>
      </c>
    </row>
    <row r="146" spans="2:8" ht="18.75" x14ac:dyDescent="0.3">
      <c r="B146" s="676"/>
      <c r="C146" s="444" t="s">
        <v>473</v>
      </c>
      <c r="D146" s="678">
        <f>SUM(D145:H145)</f>
        <v>3</v>
      </c>
      <c r="E146" s="679"/>
      <c r="F146" s="679"/>
      <c r="G146" s="679"/>
      <c r="H146" s="680"/>
    </row>
    <row r="147" spans="2:8" ht="19.5" thickBot="1" x14ac:dyDescent="0.35">
      <c r="B147" s="677"/>
      <c r="C147" s="445" t="s">
        <v>474</v>
      </c>
      <c r="D147" s="681">
        <f>D146/5</f>
        <v>0.6</v>
      </c>
      <c r="E147" s="682"/>
      <c r="F147" s="682"/>
      <c r="G147" s="682"/>
      <c r="H147" s="683"/>
    </row>
    <row r="148" spans="2:8" ht="15.75" thickBot="1" x14ac:dyDescent="0.3"/>
    <row r="149" spans="2:8" ht="16.5" thickBot="1" x14ac:dyDescent="0.3">
      <c r="B149" s="672" t="s">
        <v>494</v>
      </c>
      <c r="C149" s="673"/>
      <c r="D149" s="673"/>
      <c r="E149" s="673"/>
      <c r="F149" s="673"/>
      <c r="G149" s="673"/>
      <c r="H149" s="674"/>
    </row>
    <row r="150" spans="2:8" ht="48" thickBot="1" x14ac:dyDescent="0.3">
      <c r="B150" s="433"/>
      <c r="C150" s="433" t="s">
        <v>463</v>
      </c>
      <c r="D150" s="12" t="s">
        <v>477</v>
      </c>
      <c r="E150" s="12" t="s">
        <v>478</v>
      </c>
      <c r="F150" s="12" t="s">
        <v>479</v>
      </c>
      <c r="G150" s="12" t="s">
        <v>480</v>
      </c>
      <c r="H150" s="12" t="s">
        <v>481</v>
      </c>
    </row>
    <row r="151" spans="2:8" ht="15.75" x14ac:dyDescent="0.25">
      <c r="B151" s="675"/>
      <c r="C151" s="458" t="s">
        <v>251</v>
      </c>
      <c r="D151" s="435">
        <v>1</v>
      </c>
      <c r="E151" s="441">
        <v>0</v>
      </c>
      <c r="F151" s="441">
        <v>0</v>
      </c>
      <c r="G151" s="441">
        <v>1</v>
      </c>
      <c r="H151" s="439">
        <v>0</v>
      </c>
    </row>
    <row r="152" spans="2:8" ht="16.5" thickBot="1" x14ac:dyDescent="0.3">
      <c r="B152" s="676"/>
      <c r="C152" s="453" t="s">
        <v>493</v>
      </c>
      <c r="D152" s="435">
        <v>1</v>
      </c>
      <c r="E152" s="441">
        <v>0</v>
      </c>
      <c r="F152" s="441">
        <v>0</v>
      </c>
      <c r="G152" s="441">
        <v>1</v>
      </c>
      <c r="H152" s="468">
        <v>0</v>
      </c>
    </row>
    <row r="153" spans="2:8" ht="15.75" x14ac:dyDescent="0.25">
      <c r="B153" s="676"/>
      <c r="C153" s="438" t="s">
        <v>470</v>
      </c>
      <c r="D153" s="35">
        <f>SUM(D151:D152)</f>
        <v>2</v>
      </c>
      <c r="E153" s="35">
        <f>SUM(E151:E152)</f>
        <v>0</v>
      </c>
      <c r="F153" s="35">
        <f>SUM(F151:F152)</f>
        <v>0</v>
      </c>
      <c r="G153" s="35">
        <f>SUM(G151:G152)</f>
        <v>2</v>
      </c>
      <c r="H153" s="35">
        <f>SUM(H151:H152)</f>
        <v>0</v>
      </c>
    </row>
    <row r="154" spans="2:8" ht="15.75" x14ac:dyDescent="0.25">
      <c r="B154" s="676"/>
      <c r="C154" s="440" t="s">
        <v>471</v>
      </c>
      <c r="D154" s="441">
        <v>2</v>
      </c>
      <c r="E154" s="9">
        <v>2</v>
      </c>
      <c r="F154" s="25">
        <v>2</v>
      </c>
      <c r="G154" s="25">
        <v>2</v>
      </c>
      <c r="H154" s="25">
        <v>2</v>
      </c>
    </row>
    <row r="155" spans="2:8" ht="16.5" thickBot="1" x14ac:dyDescent="0.3">
      <c r="B155" s="676"/>
      <c r="C155" s="442" t="s">
        <v>472</v>
      </c>
      <c r="D155" s="455">
        <f>D153/D154</f>
        <v>1</v>
      </c>
      <c r="E155" s="456">
        <f t="shared" ref="E155:H155" si="14">E153/E154</f>
        <v>0</v>
      </c>
      <c r="F155" s="456">
        <f t="shared" si="14"/>
        <v>0</v>
      </c>
      <c r="G155" s="456">
        <f t="shared" si="14"/>
        <v>1</v>
      </c>
      <c r="H155" s="456">
        <f t="shared" si="14"/>
        <v>0</v>
      </c>
    </row>
    <row r="156" spans="2:8" ht="18.75" x14ac:dyDescent="0.3">
      <c r="B156" s="676"/>
      <c r="C156" s="444" t="s">
        <v>473</v>
      </c>
      <c r="D156" s="678">
        <f>SUM(D155:H155)</f>
        <v>2</v>
      </c>
      <c r="E156" s="679"/>
      <c r="F156" s="679"/>
      <c r="G156" s="679"/>
      <c r="H156" s="680"/>
    </row>
    <row r="157" spans="2:8" ht="19.5" thickBot="1" x14ac:dyDescent="0.35">
      <c r="B157" s="677"/>
      <c r="C157" s="445" t="s">
        <v>474</v>
      </c>
      <c r="D157" s="681">
        <f>D156/5</f>
        <v>0.4</v>
      </c>
      <c r="E157" s="682"/>
      <c r="F157" s="682"/>
      <c r="G157" s="682"/>
      <c r="H157" s="683"/>
    </row>
    <row r="158" spans="2:8" ht="15" customHeight="1" thickBot="1" x14ac:dyDescent="0.35">
      <c r="B158" s="487"/>
      <c r="C158" s="488"/>
      <c r="D158" s="403"/>
      <c r="E158" s="403"/>
      <c r="F158" s="403"/>
      <c r="G158" s="403"/>
      <c r="H158" s="403"/>
    </row>
    <row r="159" spans="2:8" ht="16.5" thickBot="1" x14ac:dyDescent="0.3">
      <c r="B159" s="672" t="s">
        <v>495</v>
      </c>
      <c r="C159" s="673"/>
      <c r="D159" s="673"/>
      <c r="E159" s="673"/>
      <c r="F159" s="673"/>
      <c r="G159" s="673"/>
      <c r="H159" s="674"/>
    </row>
    <row r="160" spans="2:8" ht="48" thickBot="1" x14ac:dyDescent="0.3">
      <c r="B160" s="433"/>
      <c r="C160" s="433" t="s">
        <v>463</v>
      </c>
      <c r="D160" s="12" t="s">
        <v>477</v>
      </c>
      <c r="E160" s="12" t="s">
        <v>478</v>
      </c>
      <c r="F160" s="12" t="s">
        <v>479</v>
      </c>
      <c r="G160" s="12" t="s">
        <v>480</v>
      </c>
      <c r="H160" s="12" t="s">
        <v>481</v>
      </c>
    </row>
    <row r="161" spans="2:8" ht="16.5" thickBot="1" x14ac:dyDescent="0.3">
      <c r="B161" s="675"/>
      <c r="C161" s="458" t="s">
        <v>250</v>
      </c>
      <c r="D161" s="435">
        <v>0</v>
      </c>
      <c r="E161" s="441">
        <v>0</v>
      </c>
      <c r="F161" s="441">
        <v>0</v>
      </c>
      <c r="G161" s="441">
        <v>0</v>
      </c>
      <c r="H161" s="439">
        <v>0</v>
      </c>
    </row>
    <row r="162" spans="2:8" ht="15.75" x14ac:dyDescent="0.25">
      <c r="B162" s="676"/>
      <c r="C162" s="438" t="s">
        <v>470</v>
      </c>
      <c r="D162" s="35">
        <f>SUM(D161:D161)</f>
        <v>0</v>
      </c>
      <c r="E162" s="35">
        <f>SUM(E161:E161)</f>
        <v>0</v>
      </c>
      <c r="F162" s="35">
        <f>SUM(F161:F161)</f>
        <v>0</v>
      </c>
      <c r="G162" s="35">
        <f>SUM(G161:G161)</f>
        <v>0</v>
      </c>
      <c r="H162" s="35">
        <f>SUM(H161:H161)</f>
        <v>0</v>
      </c>
    </row>
    <row r="163" spans="2:8" ht="15.75" x14ac:dyDescent="0.25">
      <c r="B163" s="676"/>
      <c r="C163" s="440" t="s">
        <v>471</v>
      </c>
      <c r="D163" s="441">
        <v>1</v>
      </c>
      <c r="E163" s="9">
        <v>1</v>
      </c>
      <c r="F163" s="25">
        <v>1</v>
      </c>
      <c r="G163" s="25">
        <v>1</v>
      </c>
      <c r="H163" s="25">
        <v>1</v>
      </c>
    </row>
    <row r="164" spans="2:8" ht="16.5" thickBot="1" x14ac:dyDescent="0.3">
      <c r="B164" s="676"/>
      <c r="C164" s="442" t="s">
        <v>472</v>
      </c>
      <c r="D164" s="455">
        <f>D162/D163</f>
        <v>0</v>
      </c>
      <c r="E164" s="456">
        <f t="shared" ref="E164:H164" si="15">E162/E163</f>
        <v>0</v>
      </c>
      <c r="F164" s="456">
        <f t="shared" si="15"/>
        <v>0</v>
      </c>
      <c r="G164" s="456">
        <f t="shared" si="15"/>
        <v>0</v>
      </c>
      <c r="H164" s="456">
        <f t="shared" si="15"/>
        <v>0</v>
      </c>
    </row>
    <row r="165" spans="2:8" ht="18.75" x14ac:dyDescent="0.3">
      <c r="B165" s="676"/>
      <c r="C165" s="444" t="s">
        <v>473</v>
      </c>
      <c r="D165" s="678">
        <f>SUM(D164:H164)</f>
        <v>0</v>
      </c>
      <c r="E165" s="679"/>
      <c r="F165" s="679"/>
      <c r="G165" s="679"/>
      <c r="H165" s="680"/>
    </row>
    <row r="166" spans="2:8" ht="19.5" thickBot="1" x14ac:dyDescent="0.35">
      <c r="B166" s="677"/>
      <c r="C166" s="445" t="s">
        <v>474</v>
      </c>
      <c r="D166" s="681">
        <f>D165/5</f>
        <v>0</v>
      </c>
      <c r="E166" s="682"/>
      <c r="F166" s="682"/>
      <c r="G166" s="682"/>
      <c r="H166" s="683"/>
    </row>
    <row r="167" spans="2:8" ht="15.75" thickBot="1" x14ac:dyDescent="0.3"/>
    <row r="168" spans="2:8" ht="16.5" thickBot="1" x14ac:dyDescent="0.3">
      <c r="B168" s="672" t="s">
        <v>496</v>
      </c>
      <c r="C168" s="673"/>
      <c r="D168" s="673"/>
      <c r="E168" s="673"/>
      <c r="F168" s="673"/>
      <c r="G168" s="673"/>
      <c r="H168" s="674"/>
    </row>
    <row r="169" spans="2:8" ht="48" thickBot="1" x14ac:dyDescent="0.3">
      <c r="B169" s="433"/>
      <c r="C169" s="433" t="s">
        <v>463</v>
      </c>
      <c r="D169" s="12" t="s">
        <v>477</v>
      </c>
      <c r="E169" s="12" t="s">
        <v>478</v>
      </c>
      <c r="F169" s="12" t="s">
        <v>479</v>
      </c>
      <c r="G169" s="362" t="s">
        <v>480</v>
      </c>
      <c r="H169" s="12" t="s">
        <v>481</v>
      </c>
    </row>
    <row r="170" spans="2:8" ht="15.75" x14ac:dyDescent="0.25">
      <c r="B170" s="691"/>
      <c r="C170" s="489" t="s">
        <v>336</v>
      </c>
      <c r="D170" s="469">
        <v>0</v>
      </c>
      <c r="E170" s="470">
        <v>0</v>
      </c>
      <c r="F170" s="469">
        <v>0</v>
      </c>
      <c r="G170" s="469">
        <v>0</v>
      </c>
      <c r="H170" s="469">
        <v>0</v>
      </c>
    </row>
    <row r="171" spans="2:8" ht="15.75" x14ac:dyDescent="0.25">
      <c r="B171" s="689"/>
      <c r="C171" s="490" t="s">
        <v>269</v>
      </c>
      <c r="D171" s="11">
        <v>0</v>
      </c>
      <c r="E171" s="472">
        <v>0</v>
      </c>
      <c r="F171" s="11">
        <v>0</v>
      </c>
      <c r="G171" s="11">
        <v>0</v>
      </c>
      <c r="H171" s="11">
        <v>0</v>
      </c>
    </row>
    <row r="172" spans="2:8" ht="15.75" x14ac:dyDescent="0.25">
      <c r="B172" s="689"/>
      <c r="C172" s="490" t="s">
        <v>424</v>
      </c>
      <c r="D172" s="11">
        <v>0</v>
      </c>
      <c r="E172" s="472">
        <v>0</v>
      </c>
      <c r="F172" s="11">
        <v>0</v>
      </c>
      <c r="G172" s="11">
        <v>0</v>
      </c>
      <c r="H172" s="11">
        <v>0</v>
      </c>
    </row>
    <row r="173" spans="2:8" ht="15.75" x14ac:dyDescent="0.25">
      <c r="B173" s="689"/>
      <c r="C173" s="490" t="s">
        <v>438</v>
      </c>
      <c r="D173" s="11">
        <v>0</v>
      </c>
      <c r="E173" s="472">
        <v>0</v>
      </c>
      <c r="F173" s="11">
        <v>0</v>
      </c>
      <c r="G173" s="11">
        <v>0</v>
      </c>
      <c r="H173" s="11">
        <v>0</v>
      </c>
    </row>
    <row r="174" spans="2:8" ht="15.75" x14ac:dyDescent="0.25">
      <c r="B174" s="689"/>
      <c r="C174" s="490" t="s">
        <v>431</v>
      </c>
      <c r="D174" s="11">
        <v>0</v>
      </c>
      <c r="E174" s="472">
        <v>0</v>
      </c>
      <c r="F174" s="11">
        <v>0</v>
      </c>
      <c r="G174" s="11">
        <v>0</v>
      </c>
      <c r="H174" s="11">
        <v>0</v>
      </c>
    </row>
    <row r="175" spans="2:8" ht="15.75" x14ac:dyDescent="0.25">
      <c r="B175" s="689"/>
      <c r="C175" s="490" t="s">
        <v>497</v>
      </c>
      <c r="D175" s="11">
        <v>0</v>
      </c>
      <c r="E175" s="473">
        <v>0</v>
      </c>
      <c r="F175" s="25">
        <v>0</v>
      </c>
      <c r="G175" s="25">
        <v>0</v>
      </c>
      <c r="H175" s="25">
        <v>0</v>
      </c>
    </row>
    <row r="176" spans="2:8" ht="15.75" x14ac:dyDescent="0.25">
      <c r="B176" s="689"/>
      <c r="C176" s="490" t="s">
        <v>265</v>
      </c>
      <c r="D176" s="11">
        <v>0</v>
      </c>
      <c r="E176" s="473">
        <v>0</v>
      </c>
      <c r="F176" s="25">
        <v>0</v>
      </c>
      <c r="G176" s="25">
        <v>0</v>
      </c>
      <c r="H176" s="25">
        <v>0</v>
      </c>
    </row>
    <row r="177" spans="2:8" ht="15.75" x14ac:dyDescent="0.25">
      <c r="B177" s="689"/>
      <c r="C177" s="490" t="s">
        <v>372</v>
      </c>
      <c r="D177" s="11">
        <v>0</v>
      </c>
      <c r="E177" s="473">
        <v>0</v>
      </c>
      <c r="F177" s="25">
        <v>0</v>
      </c>
      <c r="G177" s="25">
        <v>0</v>
      </c>
      <c r="H177" s="25">
        <v>0</v>
      </c>
    </row>
    <row r="178" spans="2:8" ht="15.75" x14ac:dyDescent="0.25">
      <c r="B178" s="689"/>
      <c r="C178" s="490" t="s">
        <v>242</v>
      </c>
      <c r="D178" s="11">
        <v>0</v>
      </c>
      <c r="E178" s="473">
        <v>0</v>
      </c>
      <c r="F178" s="25">
        <v>0</v>
      </c>
      <c r="G178" s="25">
        <v>0</v>
      </c>
      <c r="H178" s="25">
        <v>0</v>
      </c>
    </row>
    <row r="179" spans="2:8" ht="15.75" x14ac:dyDescent="0.25">
      <c r="B179" s="689"/>
      <c r="C179" s="490" t="s">
        <v>397</v>
      </c>
      <c r="D179" s="11">
        <v>0</v>
      </c>
      <c r="E179" s="473">
        <v>0</v>
      </c>
      <c r="F179" s="25">
        <v>0</v>
      </c>
      <c r="G179" s="25">
        <v>0</v>
      </c>
      <c r="H179" s="25">
        <v>1</v>
      </c>
    </row>
    <row r="180" spans="2:8" ht="15.75" x14ac:dyDescent="0.25">
      <c r="B180" s="689"/>
      <c r="C180" s="490" t="s">
        <v>498</v>
      </c>
      <c r="D180" s="11">
        <v>0</v>
      </c>
      <c r="E180" s="473">
        <v>0</v>
      </c>
      <c r="F180" s="25">
        <v>0</v>
      </c>
      <c r="G180" s="25">
        <v>0</v>
      </c>
      <c r="H180" s="25">
        <v>0</v>
      </c>
    </row>
    <row r="181" spans="2:8" ht="15.75" x14ac:dyDescent="0.25">
      <c r="B181" s="689"/>
      <c r="C181" s="490" t="s">
        <v>309</v>
      </c>
      <c r="D181" s="11">
        <v>0</v>
      </c>
      <c r="E181" s="473">
        <v>0</v>
      </c>
      <c r="F181" s="25">
        <v>0</v>
      </c>
      <c r="G181" s="25">
        <v>0</v>
      </c>
      <c r="H181" s="25">
        <v>0</v>
      </c>
    </row>
    <row r="182" spans="2:8" ht="15.75" x14ac:dyDescent="0.25">
      <c r="B182" s="689"/>
      <c r="C182" s="490" t="s">
        <v>417</v>
      </c>
      <c r="D182" s="11">
        <v>0</v>
      </c>
      <c r="E182" s="473">
        <v>0</v>
      </c>
      <c r="F182" s="25">
        <v>0</v>
      </c>
      <c r="G182" s="25">
        <v>0</v>
      </c>
      <c r="H182" s="25">
        <v>0</v>
      </c>
    </row>
    <row r="183" spans="2:8" ht="15.75" x14ac:dyDescent="0.25">
      <c r="B183" s="689"/>
      <c r="C183" s="490" t="s">
        <v>253</v>
      </c>
      <c r="D183" s="11">
        <v>0</v>
      </c>
      <c r="E183" s="473">
        <v>0</v>
      </c>
      <c r="F183" s="25">
        <v>0</v>
      </c>
      <c r="G183" s="25">
        <v>0</v>
      </c>
      <c r="H183" s="25">
        <v>0</v>
      </c>
    </row>
    <row r="184" spans="2:8" ht="15.75" x14ac:dyDescent="0.25">
      <c r="B184" s="689"/>
      <c r="C184" s="490" t="s">
        <v>248</v>
      </c>
      <c r="D184" s="11">
        <v>0</v>
      </c>
      <c r="E184" s="473">
        <v>0</v>
      </c>
      <c r="F184" s="25">
        <v>0</v>
      </c>
      <c r="G184" s="25">
        <v>0</v>
      </c>
      <c r="H184" s="25">
        <v>0</v>
      </c>
    </row>
    <row r="185" spans="2:8" ht="15.75" x14ac:dyDescent="0.25">
      <c r="B185" s="689"/>
      <c r="C185" s="490" t="s">
        <v>279</v>
      </c>
      <c r="D185" s="11">
        <v>0</v>
      </c>
      <c r="E185" s="473">
        <v>0</v>
      </c>
      <c r="F185" s="25">
        <v>0</v>
      </c>
      <c r="G185" s="25">
        <v>0</v>
      </c>
      <c r="H185" s="25">
        <v>0</v>
      </c>
    </row>
    <row r="186" spans="2:8" ht="15.75" x14ac:dyDescent="0.25">
      <c r="B186" s="689"/>
      <c r="C186" s="490" t="s">
        <v>252</v>
      </c>
      <c r="D186" s="11">
        <v>0</v>
      </c>
      <c r="E186" s="473">
        <v>0</v>
      </c>
      <c r="F186" s="25">
        <v>0</v>
      </c>
      <c r="G186" s="25">
        <v>0</v>
      </c>
      <c r="H186" s="25">
        <v>0</v>
      </c>
    </row>
    <row r="187" spans="2:8" ht="15.75" x14ac:dyDescent="0.25">
      <c r="B187" s="689"/>
      <c r="C187" s="490" t="s">
        <v>251</v>
      </c>
      <c r="D187" s="11">
        <v>0</v>
      </c>
      <c r="E187" s="473">
        <v>0</v>
      </c>
      <c r="F187" s="25">
        <v>0</v>
      </c>
      <c r="G187" s="25">
        <v>0</v>
      </c>
      <c r="H187" s="25">
        <v>0</v>
      </c>
    </row>
    <row r="188" spans="2:8" ht="15.75" x14ac:dyDescent="0.25">
      <c r="B188" s="689"/>
      <c r="C188" s="490" t="s">
        <v>404</v>
      </c>
      <c r="D188" s="11">
        <v>0</v>
      </c>
      <c r="E188" s="473">
        <v>0</v>
      </c>
      <c r="F188" s="25">
        <v>0</v>
      </c>
      <c r="G188" s="25">
        <v>0</v>
      </c>
      <c r="H188" s="25">
        <v>0</v>
      </c>
    </row>
    <row r="189" spans="2:8" ht="15.75" x14ac:dyDescent="0.25">
      <c r="B189" s="689"/>
      <c r="C189" s="490" t="s">
        <v>268</v>
      </c>
      <c r="D189" s="11">
        <v>0</v>
      </c>
      <c r="E189" s="473">
        <v>0</v>
      </c>
      <c r="F189" s="25">
        <v>0</v>
      </c>
      <c r="G189" s="25">
        <v>0</v>
      </c>
      <c r="H189" s="25">
        <v>0</v>
      </c>
    </row>
    <row r="190" spans="2:8" ht="15.75" x14ac:dyDescent="0.25">
      <c r="B190" s="689"/>
      <c r="C190" s="490" t="s">
        <v>302</v>
      </c>
      <c r="D190" s="11">
        <v>0</v>
      </c>
      <c r="E190" s="473">
        <v>0</v>
      </c>
      <c r="F190" s="25">
        <v>0</v>
      </c>
      <c r="G190" s="25">
        <v>0</v>
      </c>
      <c r="H190" s="25">
        <v>0</v>
      </c>
    </row>
    <row r="191" spans="2:8" ht="15.75" x14ac:dyDescent="0.25">
      <c r="B191" s="689"/>
      <c r="C191" s="490" t="s">
        <v>350</v>
      </c>
      <c r="D191" s="11">
        <v>0</v>
      </c>
      <c r="E191" s="473">
        <v>0</v>
      </c>
      <c r="F191" s="25">
        <v>0</v>
      </c>
      <c r="G191" s="25">
        <v>0</v>
      </c>
      <c r="H191" s="25">
        <v>0</v>
      </c>
    </row>
    <row r="192" spans="2:8" ht="15.75" x14ac:dyDescent="0.25">
      <c r="B192" s="689"/>
      <c r="C192" s="490" t="s">
        <v>250</v>
      </c>
      <c r="D192" s="11">
        <v>0</v>
      </c>
      <c r="E192" s="473">
        <v>0</v>
      </c>
      <c r="F192" s="25">
        <v>0</v>
      </c>
      <c r="G192" s="25">
        <v>0</v>
      </c>
      <c r="H192" s="25">
        <v>0</v>
      </c>
    </row>
    <row r="193" spans="2:8" ht="15.75" x14ac:dyDescent="0.25">
      <c r="B193" s="689"/>
      <c r="C193" s="490" t="s">
        <v>365</v>
      </c>
      <c r="D193" s="11">
        <v>0</v>
      </c>
      <c r="E193" s="473">
        <v>0</v>
      </c>
      <c r="F193" s="25">
        <v>0</v>
      </c>
      <c r="G193" s="25">
        <v>0</v>
      </c>
      <c r="H193" s="25">
        <v>0</v>
      </c>
    </row>
    <row r="194" spans="2:8" ht="15.75" x14ac:dyDescent="0.25">
      <c r="B194" s="689"/>
      <c r="C194" s="490" t="s">
        <v>357</v>
      </c>
      <c r="D194" s="11">
        <v>0</v>
      </c>
      <c r="E194" s="473">
        <v>0</v>
      </c>
      <c r="F194" s="25">
        <v>0</v>
      </c>
      <c r="G194" s="25">
        <v>0</v>
      </c>
      <c r="H194" s="25">
        <v>0</v>
      </c>
    </row>
    <row r="195" spans="2:8" ht="15.75" x14ac:dyDescent="0.25">
      <c r="B195" s="689"/>
      <c r="C195" s="490" t="s">
        <v>283</v>
      </c>
      <c r="D195" s="11">
        <v>0</v>
      </c>
      <c r="E195" s="473">
        <v>0</v>
      </c>
      <c r="F195" s="25">
        <v>0</v>
      </c>
      <c r="G195" s="25">
        <v>0</v>
      </c>
      <c r="H195" s="25">
        <v>0</v>
      </c>
    </row>
    <row r="196" spans="2:8" ht="16.5" thickBot="1" x14ac:dyDescent="0.3">
      <c r="B196" s="689"/>
      <c r="C196" s="490" t="s">
        <v>247</v>
      </c>
      <c r="D196" s="11">
        <v>0</v>
      </c>
      <c r="E196" s="473">
        <v>0</v>
      </c>
      <c r="F196" s="26">
        <v>0</v>
      </c>
      <c r="G196" s="26">
        <v>0</v>
      </c>
      <c r="H196" s="26">
        <v>0</v>
      </c>
    </row>
    <row r="197" spans="2:8" ht="15.75" x14ac:dyDescent="0.25">
      <c r="B197" s="689"/>
      <c r="C197" s="438" t="s">
        <v>470</v>
      </c>
      <c r="D197" s="35">
        <f t="shared" ref="D197:F197" si="16">SUM(D170:D196)</f>
        <v>0</v>
      </c>
      <c r="E197" s="35">
        <f t="shared" si="16"/>
        <v>0</v>
      </c>
      <c r="F197" s="35">
        <f t="shared" si="16"/>
        <v>0</v>
      </c>
      <c r="G197" s="35">
        <f>SUM(G170:G196)</f>
        <v>0</v>
      </c>
      <c r="H197" s="35">
        <f>SUM(H170:H196)</f>
        <v>1</v>
      </c>
    </row>
    <row r="198" spans="2:8" ht="15.75" x14ac:dyDescent="0.25">
      <c r="B198" s="689"/>
      <c r="C198" s="440" t="s">
        <v>471</v>
      </c>
      <c r="D198" s="441">
        <v>27</v>
      </c>
      <c r="E198" s="474">
        <v>27</v>
      </c>
      <c r="F198" s="25">
        <v>27</v>
      </c>
      <c r="G198" s="25">
        <v>27</v>
      </c>
      <c r="H198" s="25">
        <v>27</v>
      </c>
    </row>
    <row r="199" spans="2:8" ht="16.5" thickBot="1" x14ac:dyDescent="0.3">
      <c r="B199" s="689"/>
      <c r="C199" s="442" t="s">
        <v>472</v>
      </c>
      <c r="D199" s="455">
        <f>D197/D198</f>
        <v>0</v>
      </c>
      <c r="E199" s="475">
        <f t="shared" ref="E199:H199" si="17">E197/E198</f>
        <v>0</v>
      </c>
      <c r="F199" s="456">
        <f t="shared" si="17"/>
        <v>0</v>
      </c>
      <c r="G199" s="456">
        <f t="shared" si="17"/>
        <v>0</v>
      </c>
      <c r="H199" s="456">
        <f t="shared" si="17"/>
        <v>3.7037037037037035E-2</v>
      </c>
    </row>
    <row r="200" spans="2:8" ht="18.75" x14ac:dyDescent="0.3">
      <c r="B200" s="689"/>
      <c r="C200" s="444" t="s">
        <v>473</v>
      </c>
      <c r="D200" s="679">
        <f>SUM(D199:H199)</f>
        <v>3.7037037037037035E-2</v>
      </c>
      <c r="E200" s="679"/>
      <c r="F200" s="679"/>
      <c r="G200" s="679"/>
      <c r="H200" s="680"/>
    </row>
    <row r="201" spans="2:8" ht="19.5" thickBot="1" x14ac:dyDescent="0.35">
      <c r="B201" s="690"/>
      <c r="C201" s="445" t="s">
        <v>474</v>
      </c>
      <c r="D201" s="682">
        <f>D200/5</f>
        <v>7.4074074074074068E-3</v>
      </c>
      <c r="E201" s="682"/>
      <c r="F201" s="682"/>
      <c r="G201" s="682"/>
      <c r="H201" s="683"/>
    </row>
    <row r="202" spans="2:8" ht="15.75" thickBot="1" x14ac:dyDescent="0.3"/>
    <row r="203" spans="2:8" ht="16.5" thickBot="1" x14ac:dyDescent="0.3">
      <c r="B203" s="672" t="s">
        <v>499</v>
      </c>
      <c r="C203" s="673"/>
      <c r="D203" s="673"/>
      <c r="E203" s="673"/>
      <c r="F203" s="673"/>
      <c r="G203" s="673"/>
      <c r="H203" s="674"/>
    </row>
    <row r="204" spans="2:8" ht="48" thickBot="1" x14ac:dyDescent="0.3">
      <c r="B204" s="433"/>
      <c r="C204" s="433" t="s">
        <v>463</v>
      </c>
      <c r="D204" s="12" t="s">
        <v>477</v>
      </c>
      <c r="E204" s="12" t="s">
        <v>478</v>
      </c>
      <c r="F204" s="461" t="s">
        <v>479</v>
      </c>
      <c r="G204" s="12" t="s">
        <v>480</v>
      </c>
      <c r="H204" s="12" t="s">
        <v>481</v>
      </c>
    </row>
    <row r="205" spans="2:8" ht="15.75" x14ac:dyDescent="0.25">
      <c r="B205" s="675"/>
      <c r="C205" s="476" t="s">
        <v>269</v>
      </c>
      <c r="D205" s="24">
        <v>1</v>
      </c>
      <c r="E205" s="25">
        <v>1</v>
      </c>
      <c r="F205" s="25">
        <v>1</v>
      </c>
      <c r="G205" s="25">
        <v>0</v>
      </c>
      <c r="H205" s="35">
        <v>0</v>
      </c>
    </row>
    <row r="206" spans="2:8" ht="15.75" x14ac:dyDescent="0.25">
      <c r="B206" s="676"/>
      <c r="C206" s="453" t="s">
        <v>256</v>
      </c>
      <c r="D206" s="24">
        <v>1</v>
      </c>
      <c r="E206" s="25">
        <v>1</v>
      </c>
      <c r="F206" s="25">
        <v>1</v>
      </c>
      <c r="G206" s="25">
        <v>0</v>
      </c>
      <c r="H206" s="25">
        <v>0</v>
      </c>
    </row>
    <row r="207" spans="2:8" ht="15.75" x14ac:dyDescent="0.25">
      <c r="B207" s="676"/>
      <c r="C207" s="453" t="s">
        <v>282</v>
      </c>
      <c r="D207" s="24">
        <v>1</v>
      </c>
      <c r="E207" s="25">
        <v>1</v>
      </c>
      <c r="F207" s="25">
        <v>1</v>
      </c>
      <c r="G207" s="25">
        <v>0</v>
      </c>
      <c r="H207" s="25">
        <v>0</v>
      </c>
    </row>
    <row r="208" spans="2:8" ht="15.75" x14ac:dyDescent="0.25">
      <c r="B208" s="676"/>
      <c r="C208" s="453" t="s">
        <v>248</v>
      </c>
      <c r="D208" s="24">
        <v>0</v>
      </c>
      <c r="E208" s="25">
        <v>0</v>
      </c>
      <c r="F208" s="25">
        <v>0</v>
      </c>
      <c r="G208" s="25">
        <v>0</v>
      </c>
      <c r="H208" s="25">
        <v>0</v>
      </c>
    </row>
    <row r="209" spans="2:8" ht="15.75" x14ac:dyDescent="0.25">
      <c r="B209" s="676"/>
      <c r="C209" s="453" t="s">
        <v>252</v>
      </c>
      <c r="D209" s="24">
        <v>0</v>
      </c>
      <c r="E209" s="25">
        <v>0</v>
      </c>
      <c r="F209" s="25">
        <v>0</v>
      </c>
      <c r="G209" s="25">
        <v>0</v>
      </c>
      <c r="H209" s="25">
        <v>0</v>
      </c>
    </row>
    <row r="210" spans="2:8" ht="15.75" x14ac:dyDescent="0.25">
      <c r="B210" s="676"/>
      <c r="C210" s="453" t="s">
        <v>251</v>
      </c>
      <c r="D210" s="24">
        <v>0</v>
      </c>
      <c r="E210" s="25">
        <v>0</v>
      </c>
      <c r="F210" s="25">
        <v>0</v>
      </c>
      <c r="G210" s="25">
        <v>0</v>
      </c>
      <c r="H210" s="25">
        <v>0.5</v>
      </c>
    </row>
    <row r="211" spans="2:8" ht="15.75" x14ac:dyDescent="0.25">
      <c r="B211" s="676"/>
      <c r="C211" s="453" t="s">
        <v>294</v>
      </c>
      <c r="D211" s="24">
        <v>0</v>
      </c>
      <c r="E211" s="25">
        <v>0</v>
      </c>
      <c r="F211" s="25">
        <v>0</v>
      </c>
      <c r="G211" s="25">
        <v>0</v>
      </c>
      <c r="H211" s="25">
        <v>0</v>
      </c>
    </row>
    <row r="212" spans="2:8" ht="16.5" thickBot="1" x14ac:dyDescent="0.3">
      <c r="B212" s="676"/>
      <c r="C212" s="453" t="s">
        <v>268</v>
      </c>
      <c r="D212" s="24">
        <v>0</v>
      </c>
      <c r="E212" s="25">
        <v>0</v>
      </c>
      <c r="F212" s="25">
        <v>0</v>
      </c>
      <c r="G212" s="25">
        <v>0</v>
      </c>
      <c r="H212" s="454">
        <v>0</v>
      </c>
    </row>
    <row r="213" spans="2:8" ht="15.75" x14ac:dyDescent="0.25">
      <c r="B213" s="676"/>
      <c r="C213" s="438" t="s">
        <v>470</v>
      </c>
      <c r="D213" s="35">
        <f>SUM(D205:D212)</f>
        <v>3</v>
      </c>
      <c r="E213" s="35">
        <f>SUM(E205:E212)</f>
        <v>3</v>
      </c>
      <c r="F213" s="35">
        <f>SUM(F205:F212)</f>
        <v>3</v>
      </c>
      <c r="G213" s="35">
        <f>SUM(G205:G212)</f>
        <v>0</v>
      </c>
      <c r="H213" s="35">
        <f>SUM(H205:H212)</f>
        <v>0.5</v>
      </c>
    </row>
    <row r="214" spans="2:8" ht="15.75" x14ac:dyDescent="0.25">
      <c r="B214" s="676"/>
      <c r="C214" s="440" t="s">
        <v>471</v>
      </c>
      <c r="D214" s="441">
        <v>8</v>
      </c>
      <c r="E214" s="9">
        <v>8</v>
      </c>
      <c r="F214" s="25">
        <v>8</v>
      </c>
      <c r="G214" s="25">
        <v>8</v>
      </c>
      <c r="H214" s="25">
        <v>8</v>
      </c>
    </row>
    <row r="215" spans="2:8" ht="16.5" thickBot="1" x14ac:dyDescent="0.3">
      <c r="B215" s="676"/>
      <c r="C215" s="442" t="s">
        <v>472</v>
      </c>
      <c r="D215" s="455">
        <f>D213/D214</f>
        <v>0.375</v>
      </c>
      <c r="E215" s="456">
        <f t="shared" ref="E215:H215" si="18">E213/E214</f>
        <v>0.375</v>
      </c>
      <c r="F215" s="456">
        <f t="shared" si="18"/>
        <v>0.375</v>
      </c>
      <c r="G215" s="456">
        <f t="shared" si="18"/>
        <v>0</v>
      </c>
      <c r="H215" s="456">
        <f t="shared" si="18"/>
        <v>6.25E-2</v>
      </c>
    </row>
    <row r="216" spans="2:8" ht="18.75" x14ac:dyDescent="0.3">
      <c r="B216" s="676"/>
      <c r="C216" s="444" t="s">
        <v>473</v>
      </c>
      <c r="D216" s="678">
        <f>SUM(D215:H215)</f>
        <v>1.1875</v>
      </c>
      <c r="E216" s="679"/>
      <c r="F216" s="679"/>
      <c r="G216" s="679"/>
      <c r="H216" s="680"/>
    </row>
    <row r="217" spans="2:8" ht="19.5" thickBot="1" x14ac:dyDescent="0.35">
      <c r="B217" s="677"/>
      <c r="C217" s="445" t="s">
        <v>474</v>
      </c>
      <c r="D217" s="681">
        <f>D216/5</f>
        <v>0.23749999999999999</v>
      </c>
      <c r="E217" s="682"/>
      <c r="F217" s="682"/>
      <c r="G217" s="682"/>
      <c r="H217" s="683"/>
    </row>
    <row r="218" spans="2:8" ht="15.75" thickBot="1" x14ac:dyDescent="0.3"/>
    <row r="219" spans="2:8" ht="16.5" thickBot="1" x14ac:dyDescent="0.3">
      <c r="B219" s="672" t="s">
        <v>500</v>
      </c>
      <c r="C219" s="673"/>
      <c r="D219" s="673"/>
      <c r="E219" s="673"/>
      <c r="F219" s="673"/>
      <c r="G219" s="673"/>
      <c r="H219" s="674"/>
    </row>
    <row r="220" spans="2:8" ht="48" thickBot="1" x14ac:dyDescent="0.3">
      <c r="B220" s="433"/>
      <c r="C220" s="433" t="s">
        <v>463</v>
      </c>
      <c r="D220" s="12" t="s">
        <v>477</v>
      </c>
      <c r="E220" s="12" t="s">
        <v>478</v>
      </c>
      <c r="F220" s="12" t="s">
        <v>479</v>
      </c>
      <c r="G220" s="362" t="s">
        <v>480</v>
      </c>
      <c r="H220" s="12" t="s">
        <v>481</v>
      </c>
    </row>
    <row r="221" spans="2:8" ht="15.75" x14ac:dyDescent="0.25">
      <c r="B221" s="689"/>
      <c r="C221" s="453" t="s">
        <v>246</v>
      </c>
      <c r="D221" s="24">
        <v>1</v>
      </c>
      <c r="E221" s="25">
        <v>1</v>
      </c>
      <c r="F221" s="25">
        <v>1</v>
      </c>
      <c r="G221" s="25">
        <v>1</v>
      </c>
      <c r="H221" s="25" t="s">
        <v>152</v>
      </c>
    </row>
    <row r="222" spans="2:8" ht="16.5" thickBot="1" x14ac:dyDescent="0.3">
      <c r="B222" s="689"/>
      <c r="C222" s="453" t="s">
        <v>265</v>
      </c>
      <c r="D222" s="24">
        <v>1</v>
      </c>
      <c r="E222" s="25">
        <v>1</v>
      </c>
      <c r="F222" s="25">
        <v>1</v>
      </c>
      <c r="G222" s="25">
        <v>1</v>
      </c>
      <c r="H222" s="24" t="s">
        <v>152</v>
      </c>
    </row>
    <row r="223" spans="2:8" ht="15.75" x14ac:dyDescent="0.25">
      <c r="B223" s="689"/>
      <c r="C223" s="438" t="s">
        <v>470</v>
      </c>
      <c r="D223" s="35">
        <f>SUM(D221:D222)</f>
        <v>2</v>
      </c>
      <c r="E223" s="35">
        <f>SUM(E221:E222)</f>
        <v>2</v>
      </c>
      <c r="F223" s="35">
        <f>SUM(F221:F222)</f>
        <v>2</v>
      </c>
      <c r="G223" s="35">
        <f>SUM(G221:G222)</f>
        <v>2</v>
      </c>
      <c r="H223" s="35" t="s">
        <v>152</v>
      </c>
    </row>
    <row r="224" spans="2:8" ht="15.75" x14ac:dyDescent="0.25">
      <c r="B224" s="689"/>
      <c r="C224" s="440" t="s">
        <v>471</v>
      </c>
      <c r="D224" s="441">
        <v>2</v>
      </c>
      <c r="E224" s="9">
        <v>2</v>
      </c>
      <c r="F224" s="25">
        <v>2</v>
      </c>
      <c r="G224" s="25">
        <v>2</v>
      </c>
      <c r="H224" s="25">
        <v>2</v>
      </c>
    </row>
    <row r="225" spans="2:8" ht="16.5" thickBot="1" x14ac:dyDescent="0.3">
      <c r="B225" s="689"/>
      <c r="C225" s="442" t="s">
        <v>472</v>
      </c>
      <c r="D225" s="455">
        <f>D223/D224</f>
        <v>1</v>
      </c>
      <c r="E225" s="456">
        <f t="shared" ref="E225:G225" si="19">E223/E224</f>
        <v>1</v>
      </c>
      <c r="F225" s="456">
        <f t="shared" si="19"/>
        <v>1</v>
      </c>
      <c r="G225" s="456">
        <f t="shared" si="19"/>
        <v>1</v>
      </c>
      <c r="H225" s="456" t="s">
        <v>152</v>
      </c>
    </row>
    <row r="226" spans="2:8" ht="18.75" x14ac:dyDescent="0.3">
      <c r="B226" s="689"/>
      <c r="C226" s="444" t="s">
        <v>473</v>
      </c>
      <c r="D226" s="678">
        <f>SUM(D225:H225)</f>
        <v>4</v>
      </c>
      <c r="E226" s="679"/>
      <c r="F226" s="679"/>
      <c r="G226" s="679"/>
      <c r="H226" s="680"/>
    </row>
    <row r="227" spans="2:8" ht="19.5" thickBot="1" x14ac:dyDescent="0.35">
      <c r="B227" s="690"/>
      <c r="C227" s="445" t="s">
        <v>474</v>
      </c>
      <c r="D227" s="681">
        <f>D226/4</f>
        <v>1</v>
      </c>
      <c r="E227" s="682"/>
      <c r="F227" s="682"/>
      <c r="G227" s="682"/>
      <c r="H227" s="683"/>
    </row>
    <row r="228" spans="2:8" ht="18.75" customHeight="1" thickBot="1" x14ac:dyDescent="0.35">
      <c r="B228" s="491"/>
      <c r="C228" s="488"/>
      <c r="D228" s="403"/>
      <c r="E228" s="403"/>
      <c r="F228" s="403"/>
      <c r="G228" s="403"/>
      <c r="H228" s="403"/>
    </row>
    <row r="229" spans="2:8" ht="16.5" thickBot="1" x14ac:dyDescent="0.3">
      <c r="B229" s="672" t="s">
        <v>501</v>
      </c>
      <c r="C229" s="673"/>
      <c r="D229" s="673"/>
      <c r="E229" s="673"/>
      <c r="F229" s="673"/>
      <c r="G229" s="673"/>
      <c r="H229" s="674"/>
    </row>
    <row r="230" spans="2:8" ht="48" thickBot="1" x14ac:dyDescent="0.3">
      <c r="B230" s="433"/>
      <c r="C230" s="433" t="s">
        <v>463</v>
      </c>
      <c r="D230" s="12" t="s">
        <v>477</v>
      </c>
      <c r="E230" s="12" t="s">
        <v>478</v>
      </c>
      <c r="F230" s="457" t="s">
        <v>479</v>
      </c>
      <c r="G230" s="12" t="s">
        <v>480</v>
      </c>
      <c r="H230" s="12" t="s">
        <v>481</v>
      </c>
    </row>
    <row r="231" spans="2:8" ht="15.75" x14ac:dyDescent="0.25">
      <c r="B231" s="675"/>
      <c r="C231" s="462" t="s">
        <v>253</v>
      </c>
      <c r="D231" s="477">
        <v>0</v>
      </c>
      <c r="E231" s="478">
        <v>0</v>
      </c>
      <c r="F231" s="464">
        <v>0</v>
      </c>
      <c r="G231" s="478">
        <v>0</v>
      </c>
      <c r="H231" s="479">
        <v>0</v>
      </c>
    </row>
    <row r="232" spans="2:8" ht="15.75" x14ac:dyDescent="0.25">
      <c r="B232" s="676"/>
      <c r="C232" s="465" t="s">
        <v>269</v>
      </c>
      <c r="D232" s="477">
        <v>0</v>
      </c>
      <c r="E232" s="478">
        <v>0</v>
      </c>
      <c r="F232" s="464">
        <v>0</v>
      </c>
      <c r="G232" s="478">
        <v>0</v>
      </c>
      <c r="H232" s="479">
        <v>0</v>
      </c>
    </row>
    <row r="233" spans="2:8" ht="15.75" x14ac:dyDescent="0.25">
      <c r="B233" s="676"/>
      <c r="C233" s="465" t="s">
        <v>469</v>
      </c>
      <c r="D233" s="477">
        <v>0</v>
      </c>
      <c r="E233" s="478">
        <v>0</v>
      </c>
      <c r="F233" s="464">
        <v>0</v>
      </c>
      <c r="G233" s="478">
        <v>0</v>
      </c>
      <c r="H233" s="479">
        <v>0</v>
      </c>
    </row>
    <row r="234" spans="2:8" ht="15.75" x14ac:dyDescent="0.25">
      <c r="B234" s="676"/>
      <c r="C234" s="465" t="s">
        <v>293</v>
      </c>
      <c r="D234" s="477">
        <v>0</v>
      </c>
      <c r="E234" s="478">
        <v>0</v>
      </c>
      <c r="F234" s="464">
        <v>0</v>
      </c>
      <c r="G234" s="478">
        <v>0</v>
      </c>
      <c r="H234" s="479">
        <v>0</v>
      </c>
    </row>
    <row r="235" spans="2:8" ht="16.5" thickBot="1" x14ac:dyDescent="0.3">
      <c r="B235" s="676"/>
      <c r="C235" s="465" t="s">
        <v>502</v>
      </c>
      <c r="D235" s="480">
        <v>0</v>
      </c>
      <c r="E235" s="466">
        <v>0</v>
      </c>
      <c r="F235" s="464">
        <v>0</v>
      </c>
      <c r="G235" s="466">
        <v>0</v>
      </c>
      <c r="H235" s="466">
        <v>0</v>
      </c>
    </row>
    <row r="236" spans="2:8" ht="15.75" x14ac:dyDescent="0.25">
      <c r="B236" s="676"/>
      <c r="C236" s="438" t="s">
        <v>470</v>
      </c>
      <c r="D236" s="35">
        <f>SUM(D231:D235)</f>
        <v>0</v>
      </c>
      <c r="E236" s="35">
        <f>SUM(E231:E235)</f>
        <v>0</v>
      </c>
      <c r="F236" s="35">
        <f>SUM(F231:F235)</f>
        <v>0</v>
      </c>
      <c r="G236" s="35">
        <f>SUM(G231:G235)</f>
        <v>0</v>
      </c>
      <c r="H236" s="35">
        <f>SUM(H231:H235)</f>
        <v>0</v>
      </c>
    </row>
    <row r="237" spans="2:8" ht="15.75" x14ac:dyDescent="0.25">
      <c r="B237" s="676"/>
      <c r="C237" s="440" t="s">
        <v>471</v>
      </c>
      <c r="D237" s="441">
        <v>5</v>
      </c>
      <c r="E237" s="9">
        <v>5</v>
      </c>
      <c r="F237" s="25">
        <v>5</v>
      </c>
      <c r="G237" s="25">
        <v>5</v>
      </c>
      <c r="H237" s="25">
        <v>5</v>
      </c>
    </row>
    <row r="238" spans="2:8" ht="16.5" thickBot="1" x14ac:dyDescent="0.3">
      <c r="B238" s="676"/>
      <c r="C238" s="442" t="s">
        <v>472</v>
      </c>
      <c r="D238" s="455">
        <f>D236/D237</f>
        <v>0</v>
      </c>
      <c r="E238" s="456">
        <f t="shared" ref="E238:H238" si="20">E236/E237</f>
        <v>0</v>
      </c>
      <c r="F238" s="456">
        <f t="shared" si="20"/>
        <v>0</v>
      </c>
      <c r="G238" s="456">
        <f t="shared" si="20"/>
        <v>0</v>
      </c>
      <c r="H238" s="456">
        <f t="shared" si="20"/>
        <v>0</v>
      </c>
    </row>
    <row r="239" spans="2:8" ht="18.75" x14ac:dyDescent="0.3">
      <c r="B239" s="676"/>
      <c r="C239" s="444" t="s">
        <v>473</v>
      </c>
      <c r="D239" s="678">
        <f>SUM(D238:H238)</f>
        <v>0</v>
      </c>
      <c r="E239" s="679"/>
      <c r="F239" s="679"/>
      <c r="G239" s="679"/>
      <c r="H239" s="680"/>
    </row>
    <row r="240" spans="2:8" ht="19.5" thickBot="1" x14ac:dyDescent="0.35">
      <c r="B240" s="677"/>
      <c r="C240" s="445" t="s">
        <v>474</v>
      </c>
      <c r="D240" s="681">
        <f>D239/5</f>
        <v>0</v>
      </c>
      <c r="E240" s="682"/>
      <c r="F240" s="682"/>
      <c r="G240" s="682"/>
      <c r="H240" s="683"/>
    </row>
    <row r="241" spans="2:8" ht="15.75" thickBot="1" x14ac:dyDescent="0.3"/>
    <row r="242" spans="2:8" ht="16.5" thickBot="1" x14ac:dyDescent="0.3">
      <c r="B242" s="672" t="s">
        <v>503</v>
      </c>
      <c r="C242" s="673"/>
      <c r="D242" s="673"/>
      <c r="E242" s="673"/>
      <c r="F242" s="673"/>
      <c r="G242" s="673"/>
      <c r="H242" s="674"/>
    </row>
    <row r="243" spans="2:8" ht="48" thickBot="1" x14ac:dyDescent="0.3">
      <c r="B243" s="433"/>
      <c r="C243" s="433" t="s">
        <v>463</v>
      </c>
      <c r="D243" s="12" t="s">
        <v>477</v>
      </c>
      <c r="E243" s="12" t="s">
        <v>478</v>
      </c>
      <c r="F243" s="457" t="s">
        <v>479</v>
      </c>
      <c r="G243" s="12" t="s">
        <v>480</v>
      </c>
      <c r="H243" s="12" t="s">
        <v>481</v>
      </c>
    </row>
    <row r="244" spans="2:8" ht="15.75" x14ac:dyDescent="0.25">
      <c r="B244" s="675"/>
      <c r="C244" s="462" t="s">
        <v>255</v>
      </c>
      <c r="D244" s="477">
        <v>0</v>
      </c>
      <c r="E244" s="478">
        <v>0</v>
      </c>
      <c r="F244" s="464">
        <v>0</v>
      </c>
      <c r="G244" s="478">
        <v>0</v>
      </c>
      <c r="H244" s="479">
        <v>0</v>
      </c>
    </row>
    <row r="245" spans="2:8" ht="15.75" x14ac:dyDescent="0.25">
      <c r="B245" s="676"/>
      <c r="C245" s="465" t="s">
        <v>244</v>
      </c>
      <c r="D245" s="477">
        <v>0</v>
      </c>
      <c r="E245" s="478">
        <v>0</v>
      </c>
      <c r="F245" s="464">
        <v>0</v>
      </c>
      <c r="G245" s="478">
        <v>0</v>
      </c>
      <c r="H245" s="479">
        <v>0</v>
      </c>
    </row>
    <row r="246" spans="2:8" ht="15.75" x14ac:dyDescent="0.25">
      <c r="B246" s="676"/>
      <c r="C246" s="465" t="s">
        <v>267</v>
      </c>
      <c r="D246" s="477">
        <v>0</v>
      </c>
      <c r="E246" s="478">
        <v>0</v>
      </c>
      <c r="F246" s="464">
        <v>0</v>
      </c>
      <c r="G246" s="478">
        <v>0</v>
      </c>
      <c r="H246" s="479">
        <v>0</v>
      </c>
    </row>
    <row r="247" spans="2:8" ht="15.75" x14ac:dyDescent="0.25">
      <c r="B247" s="676"/>
      <c r="C247" s="465" t="s">
        <v>252</v>
      </c>
      <c r="D247" s="477">
        <v>0</v>
      </c>
      <c r="E247" s="478">
        <v>0</v>
      </c>
      <c r="F247" s="464">
        <v>0</v>
      </c>
      <c r="G247" s="478">
        <v>0</v>
      </c>
      <c r="H247" s="479">
        <v>0</v>
      </c>
    </row>
    <row r="248" spans="2:8" ht="16.5" thickBot="1" x14ac:dyDescent="0.3">
      <c r="B248" s="676"/>
      <c r="C248" s="465" t="s">
        <v>247</v>
      </c>
      <c r="D248" s="480">
        <v>0</v>
      </c>
      <c r="E248" s="466">
        <v>0</v>
      </c>
      <c r="F248" s="464">
        <v>0</v>
      </c>
      <c r="G248" s="466">
        <v>0</v>
      </c>
      <c r="H248" s="466">
        <v>0</v>
      </c>
    </row>
    <row r="249" spans="2:8" ht="15.75" x14ac:dyDescent="0.25">
      <c r="B249" s="676"/>
      <c r="C249" s="438" t="s">
        <v>470</v>
      </c>
      <c r="D249" s="35">
        <f>SUM(D244:D248)</f>
        <v>0</v>
      </c>
      <c r="E249" s="35">
        <f>SUM(E244:E248)</f>
        <v>0</v>
      </c>
      <c r="F249" s="35">
        <f>SUM(F244:F248)</f>
        <v>0</v>
      </c>
      <c r="G249" s="35">
        <f>SUM(G244:G248)</f>
        <v>0</v>
      </c>
      <c r="H249" s="35">
        <f>SUM(H244:H248)</f>
        <v>0</v>
      </c>
    </row>
    <row r="250" spans="2:8" ht="15.75" x14ac:dyDescent="0.25">
      <c r="B250" s="676"/>
      <c r="C250" s="440" t="s">
        <v>471</v>
      </c>
      <c r="D250" s="441">
        <v>5</v>
      </c>
      <c r="E250" s="9">
        <v>5</v>
      </c>
      <c r="F250" s="25">
        <v>5</v>
      </c>
      <c r="G250" s="25">
        <v>5</v>
      </c>
      <c r="H250" s="25">
        <v>5</v>
      </c>
    </row>
    <row r="251" spans="2:8" ht="16.5" thickBot="1" x14ac:dyDescent="0.3">
      <c r="B251" s="676"/>
      <c r="C251" s="442" t="s">
        <v>472</v>
      </c>
      <c r="D251" s="455">
        <f>D249/D250</f>
        <v>0</v>
      </c>
      <c r="E251" s="456">
        <f t="shared" ref="E251:H251" si="21">E249/E250</f>
        <v>0</v>
      </c>
      <c r="F251" s="456">
        <f t="shared" si="21"/>
        <v>0</v>
      </c>
      <c r="G251" s="456">
        <f t="shared" si="21"/>
        <v>0</v>
      </c>
      <c r="H251" s="456">
        <f t="shared" si="21"/>
        <v>0</v>
      </c>
    </row>
    <row r="252" spans="2:8" ht="18.75" x14ac:dyDescent="0.3">
      <c r="B252" s="676"/>
      <c r="C252" s="444" t="s">
        <v>473</v>
      </c>
      <c r="D252" s="678">
        <f>SUM(D251:H251)</f>
        <v>0</v>
      </c>
      <c r="E252" s="679"/>
      <c r="F252" s="679"/>
      <c r="G252" s="679"/>
      <c r="H252" s="680"/>
    </row>
    <row r="253" spans="2:8" ht="19.5" thickBot="1" x14ac:dyDescent="0.35">
      <c r="B253" s="677"/>
      <c r="C253" s="445" t="s">
        <v>474</v>
      </c>
      <c r="D253" s="681">
        <f>D252/5</f>
        <v>0</v>
      </c>
      <c r="E253" s="682"/>
      <c r="F253" s="682"/>
      <c r="G253" s="682"/>
      <c r="H253" s="683"/>
    </row>
    <row r="254" spans="2:8" ht="17.25" customHeight="1" thickBot="1" x14ac:dyDescent="0.35">
      <c r="B254" s="487"/>
      <c r="C254" s="488"/>
      <c r="D254" s="403"/>
      <c r="E254" s="403"/>
      <c r="F254" s="403"/>
      <c r="G254" s="403"/>
      <c r="H254" s="403"/>
    </row>
    <row r="255" spans="2:8" ht="16.5" thickBot="1" x14ac:dyDescent="0.3">
      <c r="B255" s="672" t="s">
        <v>504</v>
      </c>
      <c r="C255" s="673"/>
      <c r="D255" s="673"/>
      <c r="E255" s="673"/>
      <c r="F255" s="673"/>
      <c r="G255" s="673"/>
      <c r="H255" s="674"/>
    </row>
    <row r="256" spans="2:8" ht="48" thickBot="1" x14ac:dyDescent="0.3">
      <c r="B256" s="433"/>
      <c r="C256" s="433" t="s">
        <v>463</v>
      </c>
      <c r="D256" s="12" t="s">
        <v>477</v>
      </c>
      <c r="E256" s="12" t="s">
        <v>478</v>
      </c>
      <c r="F256" s="457" t="s">
        <v>479</v>
      </c>
      <c r="G256" s="12" t="s">
        <v>480</v>
      </c>
      <c r="H256" s="12" t="s">
        <v>481</v>
      </c>
    </row>
    <row r="257" spans="2:8" ht="15.75" x14ac:dyDescent="0.25">
      <c r="B257" s="675"/>
      <c r="C257" s="462" t="s">
        <v>255</v>
      </c>
      <c r="D257" s="477">
        <v>0</v>
      </c>
      <c r="E257" s="478">
        <v>0</v>
      </c>
      <c r="F257" s="464">
        <v>0</v>
      </c>
      <c r="G257" s="478">
        <v>0</v>
      </c>
      <c r="H257" s="479">
        <v>0</v>
      </c>
    </row>
    <row r="258" spans="2:8" ht="16.5" thickBot="1" x14ac:dyDescent="0.3">
      <c r="B258" s="676"/>
      <c r="C258" s="465" t="s">
        <v>252</v>
      </c>
      <c r="D258" s="477">
        <v>0</v>
      </c>
      <c r="E258" s="478">
        <v>0</v>
      </c>
      <c r="F258" s="464">
        <v>0</v>
      </c>
      <c r="G258" s="478">
        <v>0</v>
      </c>
      <c r="H258" s="479">
        <v>0</v>
      </c>
    </row>
    <row r="259" spans="2:8" ht="15.75" x14ac:dyDescent="0.25">
      <c r="B259" s="676"/>
      <c r="C259" s="438" t="s">
        <v>470</v>
      </c>
      <c r="D259" s="35">
        <f>SUM(D257:D258)</f>
        <v>0</v>
      </c>
      <c r="E259" s="35">
        <f>SUM(E257:E258)</f>
        <v>0</v>
      </c>
      <c r="F259" s="35">
        <f>SUM(F257:F258)</f>
        <v>0</v>
      </c>
      <c r="G259" s="35">
        <f>SUM(G257:G258)</f>
        <v>0</v>
      </c>
      <c r="H259" s="35">
        <f>SUM(H257:H258)</f>
        <v>0</v>
      </c>
    </row>
    <row r="260" spans="2:8" ht="15.75" x14ac:dyDescent="0.25">
      <c r="B260" s="676"/>
      <c r="C260" s="440" t="s">
        <v>471</v>
      </c>
      <c r="D260" s="441">
        <v>2</v>
      </c>
      <c r="E260" s="9">
        <v>2</v>
      </c>
      <c r="F260" s="25">
        <v>2</v>
      </c>
      <c r="G260" s="25">
        <v>2</v>
      </c>
      <c r="H260" s="25">
        <v>2</v>
      </c>
    </row>
    <row r="261" spans="2:8" ht="16.5" thickBot="1" x14ac:dyDescent="0.3">
      <c r="B261" s="676"/>
      <c r="C261" s="442" t="s">
        <v>472</v>
      </c>
      <c r="D261" s="455">
        <f>D259/D260</f>
        <v>0</v>
      </c>
      <c r="E261" s="456">
        <f t="shared" ref="E261:H261" si="22">E259/E260</f>
        <v>0</v>
      </c>
      <c r="F261" s="456">
        <f t="shared" si="22"/>
        <v>0</v>
      </c>
      <c r="G261" s="456">
        <f t="shared" si="22"/>
        <v>0</v>
      </c>
      <c r="H261" s="456">
        <f t="shared" si="22"/>
        <v>0</v>
      </c>
    </row>
    <row r="262" spans="2:8" ht="18.75" x14ac:dyDescent="0.3">
      <c r="B262" s="676"/>
      <c r="C262" s="444" t="s">
        <v>473</v>
      </c>
      <c r="D262" s="678">
        <f>SUM(D261:H261)</f>
        <v>0</v>
      </c>
      <c r="E262" s="679"/>
      <c r="F262" s="679"/>
      <c r="G262" s="679"/>
      <c r="H262" s="680"/>
    </row>
    <row r="263" spans="2:8" ht="19.5" thickBot="1" x14ac:dyDescent="0.35">
      <c r="B263" s="677"/>
      <c r="C263" s="445" t="s">
        <v>474</v>
      </c>
      <c r="D263" s="681">
        <f>D262/5</f>
        <v>0</v>
      </c>
      <c r="E263" s="682"/>
      <c r="F263" s="682"/>
      <c r="G263" s="682"/>
      <c r="H263" s="683"/>
    </row>
    <row r="264" spans="2:8" ht="15.75" thickBot="1" x14ac:dyDescent="0.3"/>
    <row r="265" spans="2:8" ht="16.5" thickBot="1" x14ac:dyDescent="0.3">
      <c r="B265" s="672" t="s">
        <v>505</v>
      </c>
      <c r="C265" s="673"/>
      <c r="D265" s="673"/>
      <c r="E265" s="673"/>
      <c r="F265" s="673"/>
      <c r="G265" s="673"/>
      <c r="H265" s="674"/>
    </row>
    <row r="266" spans="2:8" ht="48" thickBot="1" x14ac:dyDescent="0.3">
      <c r="B266" s="433"/>
      <c r="C266" s="433" t="s">
        <v>463</v>
      </c>
      <c r="D266" s="12" t="s">
        <v>477</v>
      </c>
      <c r="E266" s="12" t="s">
        <v>478</v>
      </c>
      <c r="F266" s="12" t="s">
        <v>479</v>
      </c>
      <c r="G266" s="12" t="s">
        <v>480</v>
      </c>
      <c r="H266" s="459" t="s">
        <v>481</v>
      </c>
    </row>
    <row r="267" spans="2:8" ht="15.75" x14ac:dyDescent="0.25">
      <c r="B267" s="675"/>
      <c r="C267" s="458" t="s">
        <v>244</v>
      </c>
      <c r="D267" s="24">
        <v>1</v>
      </c>
      <c r="E267" s="25">
        <v>0</v>
      </c>
      <c r="F267" s="25">
        <v>0</v>
      </c>
      <c r="G267" s="25">
        <v>0</v>
      </c>
      <c r="H267" s="35">
        <v>0</v>
      </c>
    </row>
    <row r="268" spans="2:8" ht="15.75" x14ac:dyDescent="0.25">
      <c r="B268" s="676"/>
      <c r="C268" s="453" t="s">
        <v>248</v>
      </c>
      <c r="D268" s="24">
        <v>1</v>
      </c>
      <c r="E268" s="25">
        <v>0</v>
      </c>
      <c r="F268" s="25">
        <v>0</v>
      </c>
      <c r="G268" s="25">
        <v>0</v>
      </c>
      <c r="H268" s="25">
        <v>0</v>
      </c>
    </row>
    <row r="269" spans="2:8" ht="16.5" thickBot="1" x14ac:dyDescent="0.3">
      <c r="B269" s="676"/>
      <c r="C269" s="453" t="s">
        <v>292</v>
      </c>
      <c r="D269" s="24">
        <v>0</v>
      </c>
      <c r="E269" s="25">
        <v>0</v>
      </c>
      <c r="F269" s="25">
        <v>0</v>
      </c>
      <c r="G269" s="25">
        <v>0</v>
      </c>
      <c r="H269" s="25">
        <v>0</v>
      </c>
    </row>
    <row r="270" spans="2:8" ht="15.75" x14ac:dyDescent="0.25">
      <c r="B270" s="676"/>
      <c r="C270" s="438" t="s">
        <v>470</v>
      </c>
      <c r="D270" s="35">
        <f>SUM(D267:D269)</f>
        <v>2</v>
      </c>
      <c r="E270" s="35">
        <f>SUM(E267:E269)</f>
        <v>0</v>
      </c>
      <c r="F270" s="35">
        <f>SUM(F267:F269)</f>
        <v>0</v>
      </c>
      <c r="G270" s="35">
        <f>SUM(G267:G269)</f>
        <v>0</v>
      </c>
      <c r="H270" s="35">
        <f>SUM(H267:H269)</f>
        <v>0</v>
      </c>
    </row>
    <row r="271" spans="2:8" ht="15.75" x14ac:dyDescent="0.25">
      <c r="B271" s="676"/>
      <c r="C271" s="440" t="s">
        <v>471</v>
      </c>
      <c r="D271" s="441">
        <v>3</v>
      </c>
      <c r="E271" s="9">
        <v>3</v>
      </c>
      <c r="F271" s="25">
        <v>3</v>
      </c>
      <c r="G271" s="25">
        <v>3</v>
      </c>
      <c r="H271" s="25">
        <v>3</v>
      </c>
    </row>
    <row r="272" spans="2:8" ht="16.5" thickBot="1" x14ac:dyDescent="0.3">
      <c r="B272" s="676"/>
      <c r="C272" s="442" t="s">
        <v>472</v>
      </c>
      <c r="D272" s="455">
        <f>D270/D271</f>
        <v>0.66666666666666663</v>
      </c>
      <c r="E272" s="456">
        <f t="shared" ref="E272:G272" si="23">E270/E271</f>
        <v>0</v>
      </c>
      <c r="F272" s="456">
        <f t="shared" si="23"/>
        <v>0</v>
      </c>
      <c r="G272" s="456">
        <f t="shared" si="23"/>
        <v>0</v>
      </c>
      <c r="H272" s="456">
        <f>H270/1</f>
        <v>0</v>
      </c>
    </row>
    <row r="273" spans="2:8" ht="18.75" x14ac:dyDescent="0.3">
      <c r="B273" s="676"/>
      <c r="C273" s="444" t="s">
        <v>473</v>
      </c>
      <c r="D273" s="678">
        <f>SUM(D272:H272)</f>
        <v>0.66666666666666663</v>
      </c>
      <c r="E273" s="679"/>
      <c r="F273" s="679"/>
      <c r="G273" s="679"/>
      <c r="H273" s="680"/>
    </row>
    <row r="274" spans="2:8" ht="19.5" thickBot="1" x14ac:dyDescent="0.35">
      <c r="B274" s="677"/>
      <c r="C274" s="445" t="s">
        <v>474</v>
      </c>
      <c r="D274" s="681">
        <f>D273/5</f>
        <v>0.13333333333333333</v>
      </c>
      <c r="E274" s="682"/>
      <c r="F274" s="682"/>
      <c r="G274" s="682"/>
      <c r="H274" s="683"/>
    </row>
    <row r="275" spans="2:8" ht="15.75" thickBot="1" x14ac:dyDescent="0.3"/>
    <row r="276" spans="2:8" ht="16.5" thickBot="1" x14ac:dyDescent="0.3">
      <c r="B276" s="672" t="s">
        <v>506</v>
      </c>
      <c r="C276" s="673"/>
      <c r="D276" s="673"/>
      <c r="E276" s="673"/>
      <c r="F276" s="673"/>
      <c r="G276" s="673"/>
      <c r="H276" s="674"/>
    </row>
    <row r="277" spans="2:8" ht="48" thickBot="1" x14ac:dyDescent="0.3">
      <c r="B277" s="433"/>
      <c r="C277" s="433" t="s">
        <v>463</v>
      </c>
      <c r="D277" s="12" t="s">
        <v>477</v>
      </c>
      <c r="E277" s="12" t="s">
        <v>478</v>
      </c>
      <c r="F277" s="12" t="s">
        <v>479</v>
      </c>
      <c r="G277" s="12" t="s">
        <v>480</v>
      </c>
      <c r="H277" s="459" t="s">
        <v>481</v>
      </c>
    </row>
    <row r="278" spans="2:8" ht="15.75" x14ac:dyDescent="0.25">
      <c r="B278" s="675"/>
      <c r="C278" s="458" t="s">
        <v>250</v>
      </c>
      <c r="D278" s="24">
        <v>1</v>
      </c>
      <c r="E278" s="25">
        <v>1</v>
      </c>
      <c r="F278" s="25">
        <v>1</v>
      </c>
      <c r="G278" s="25">
        <v>1</v>
      </c>
      <c r="H278" s="35">
        <v>0.5</v>
      </c>
    </row>
    <row r="279" spans="2:8" ht="15.75" x14ac:dyDescent="0.25">
      <c r="B279" s="676"/>
      <c r="C279" s="453" t="s">
        <v>248</v>
      </c>
      <c r="D279" s="24">
        <v>1</v>
      </c>
      <c r="E279" s="25">
        <v>1</v>
      </c>
      <c r="F279" s="25">
        <v>1</v>
      </c>
      <c r="G279" s="25">
        <v>1</v>
      </c>
      <c r="H279" s="25" t="s">
        <v>152</v>
      </c>
    </row>
    <row r="280" spans="2:8" ht="15.75" x14ac:dyDescent="0.25">
      <c r="B280" s="676"/>
      <c r="C280" s="453" t="s">
        <v>253</v>
      </c>
      <c r="D280" s="24">
        <v>1</v>
      </c>
      <c r="E280" s="25">
        <v>1</v>
      </c>
      <c r="F280" s="25">
        <v>1</v>
      </c>
      <c r="G280" s="25">
        <v>1</v>
      </c>
      <c r="H280" s="25" t="s">
        <v>152</v>
      </c>
    </row>
    <row r="281" spans="2:8" ht="16.5" thickBot="1" x14ac:dyDescent="0.3">
      <c r="B281" s="676"/>
      <c r="C281" s="453" t="s">
        <v>252</v>
      </c>
      <c r="D281" s="24">
        <v>1</v>
      </c>
      <c r="E281" s="25">
        <v>1</v>
      </c>
      <c r="F281" s="25">
        <v>1</v>
      </c>
      <c r="G281" s="25">
        <v>1</v>
      </c>
      <c r="H281" s="454" t="s">
        <v>152</v>
      </c>
    </row>
    <row r="282" spans="2:8" ht="15.75" x14ac:dyDescent="0.25">
      <c r="B282" s="676"/>
      <c r="C282" s="438" t="s">
        <v>470</v>
      </c>
      <c r="D282" s="35">
        <f>SUM(D278:D281)</f>
        <v>4</v>
      </c>
      <c r="E282" s="35">
        <f>SUM(E278:E281)</f>
        <v>4</v>
      </c>
      <c r="F282" s="35">
        <f>SUM(F278:F281)</f>
        <v>4</v>
      </c>
      <c r="G282" s="35">
        <f>SUM(G278:G281)</f>
        <v>4</v>
      </c>
      <c r="H282" s="35">
        <f>SUM(H278:H281)</f>
        <v>0.5</v>
      </c>
    </row>
    <row r="283" spans="2:8" ht="15.75" x14ac:dyDescent="0.25">
      <c r="B283" s="676"/>
      <c r="C283" s="440" t="s">
        <v>471</v>
      </c>
      <c r="D283" s="441">
        <v>4</v>
      </c>
      <c r="E283" s="9">
        <v>4</v>
      </c>
      <c r="F283" s="25">
        <v>4</v>
      </c>
      <c r="G283" s="25">
        <v>4</v>
      </c>
      <c r="H283" s="25">
        <v>4</v>
      </c>
    </row>
    <row r="284" spans="2:8" ht="16.5" thickBot="1" x14ac:dyDescent="0.3">
      <c r="B284" s="676"/>
      <c r="C284" s="442" t="s">
        <v>472</v>
      </c>
      <c r="D284" s="455">
        <f>D282/D283</f>
        <v>1</v>
      </c>
      <c r="E284" s="456">
        <f t="shared" ref="E284:G284" si="24">E282/E283</f>
        <v>1</v>
      </c>
      <c r="F284" s="456">
        <f t="shared" si="24"/>
        <v>1</v>
      </c>
      <c r="G284" s="456">
        <f t="shared" si="24"/>
        <v>1</v>
      </c>
      <c r="H284" s="456">
        <f>H282/1</f>
        <v>0.5</v>
      </c>
    </row>
    <row r="285" spans="2:8" ht="18.75" x14ac:dyDescent="0.3">
      <c r="B285" s="676"/>
      <c r="C285" s="444" t="s">
        <v>473</v>
      </c>
      <c r="D285" s="678">
        <f>SUM(D284:H284)</f>
        <v>4.5</v>
      </c>
      <c r="E285" s="679"/>
      <c r="F285" s="679"/>
      <c r="G285" s="679"/>
      <c r="H285" s="680"/>
    </row>
    <row r="286" spans="2:8" ht="19.5" thickBot="1" x14ac:dyDescent="0.35">
      <c r="B286" s="677"/>
      <c r="C286" s="445" t="s">
        <v>474</v>
      </c>
      <c r="D286" s="681">
        <f>D285/5</f>
        <v>0.9</v>
      </c>
      <c r="E286" s="682"/>
      <c r="F286" s="682"/>
      <c r="G286" s="682"/>
      <c r="H286" s="683"/>
    </row>
    <row r="287" spans="2:8" ht="15.75" thickBot="1" x14ac:dyDescent="0.3"/>
    <row r="288" spans="2:8" ht="16.5" thickBot="1" x14ac:dyDescent="0.3">
      <c r="B288" s="672" t="s">
        <v>507</v>
      </c>
      <c r="C288" s="673"/>
      <c r="D288" s="673"/>
      <c r="E288" s="673"/>
      <c r="F288" s="673"/>
      <c r="G288" s="673"/>
      <c r="H288" s="674"/>
    </row>
    <row r="289" spans="2:8" ht="48" thickBot="1" x14ac:dyDescent="0.3">
      <c r="B289" s="433"/>
      <c r="C289" s="433" t="s">
        <v>463</v>
      </c>
      <c r="D289" s="12" t="s">
        <v>477</v>
      </c>
      <c r="E289" s="12" t="s">
        <v>478</v>
      </c>
      <c r="F289" s="12" t="s">
        <v>479</v>
      </c>
      <c r="G289" s="12" t="s">
        <v>480</v>
      </c>
      <c r="H289" s="459" t="s">
        <v>481</v>
      </c>
    </row>
    <row r="290" spans="2:8" ht="16.5" thickBot="1" x14ac:dyDescent="0.3">
      <c r="B290" s="675"/>
      <c r="C290" s="467" t="s">
        <v>246</v>
      </c>
      <c r="D290" s="24">
        <v>1</v>
      </c>
      <c r="E290" s="25">
        <v>1</v>
      </c>
      <c r="F290" s="25">
        <v>1</v>
      </c>
      <c r="G290" s="25">
        <v>1</v>
      </c>
      <c r="H290" s="26">
        <v>1</v>
      </c>
    </row>
    <row r="291" spans="2:8" ht="15.75" x14ac:dyDescent="0.25">
      <c r="B291" s="676"/>
      <c r="C291" s="438" t="s">
        <v>470</v>
      </c>
      <c r="D291" s="35">
        <f>SUM(D290:D290)</f>
        <v>1</v>
      </c>
      <c r="E291" s="35">
        <f>SUM(E290:E290)</f>
        <v>1</v>
      </c>
      <c r="F291" s="35">
        <f>SUM(F290:F290)</f>
        <v>1</v>
      </c>
      <c r="G291" s="35">
        <f>SUM(G290:G290)</f>
        <v>1</v>
      </c>
      <c r="H291" s="35">
        <f>SUM(H290:H290)</f>
        <v>1</v>
      </c>
    </row>
    <row r="292" spans="2:8" ht="15.75" x14ac:dyDescent="0.25">
      <c r="B292" s="676"/>
      <c r="C292" s="440" t="s">
        <v>471</v>
      </c>
      <c r="D292" s="441">
        <v>1</v>
      </c>
      <c r="E292" s="9">
        <v>1</v>
      </c>
      <c r="F292" s="25">
        <v>1</v>
      </c>
      <c r="G292" s="25">
        <v>1</v>
      </c>
      <c r="H292" s="25">
        <v>1</v>
      </c>
    </row>
    <row r="293" spans="2:8" ht="16.5" thickBot="1" x14ac:dyDescent="0.3">
      <c r="B293" s="676"/>
      <c r="C293" s="442" t="s">
        <v>472</v>
      </c>
      <c r="D293" s="455">
        <f>D291/D292</f>
        <v>1</v>
      </c>
      <c r="E293" s="456">
        <f t="shared" ref="E293:H293" si="25">E291/E292</f>
        <v>1</v>
      </c>
      <c r="F293" s="456">
        <f t="shared" si="25"/>
        <v>1</v>
      </c>
      <c r="G293" s="456">
        <f t="shared" si="25"/>
        <v>1</v>
      </c>
      <c r="H293" s="456">
        <f t="shared" si="25"/>
        <v>1</v>
      </c>
    </row>
    <row r="294" spans="2:8" ht="18.75" x14ac:dyDescent="0.3">
      <c r="B294" s="676"/>
      <c r="C294" s="444" t="s">
        <v>473</v>
      </c>
      <c r="D294" s="678">
        <f>SUM(D293:H293)</f>
        <v>5</v>
      </c>
      <c r="E294" s="679"/>
      <c r="F294" s="679"/>
      <c r="G294" s="679"/>
      <c r="H294" s="680"/>
    </row>
    <row r="295" spans="2:8" ht="19.5" thickBot="1" x14ac:dyDescent="0.35">
      <c r="B295" s="677"/>
      <c r="C295" s="445" t="s">
        <v>474</v>
      </c>
      <c r="D295" s="681">
        <f>D294/5</f>
        <v>1</v>
      </c>
      <c r="E295" s="682"/>
      <c r="F295" s="682"/>
      <c r="G295" s="682"/>
      <c r="H295" s="683"/>
    </row>
    <row r="296" spans="2:8" ht="15.75" thickBot="1" x14ac:dyDescent="0.3"/>
    <row r="297" spans="2:8" ht="16.5" thickBot="1" x14ac:dyDescent="0.3">
      <c r="B297" s="672" t="s">
        <v>508</v>
      </c>
      <c r="C297" s="673"/>
      <c r="D297" s="673"/>
      <c r="E297" s="673"/>
      <c r="F297" s="673"/>
      <c r="G297" s="673"/>
      <c r="H297" s="674"/>
    </row>
    <row r="298" spans="2:8" ht="48" thickBot="1" x14ac:dyDescent="0.3">
      <c r="B298" s="433"/>
      <c r="C298" s="433" t="s">
        <v>463</v>
      </c>
      <c r="D298" s="12" t="s">
        <v>477</v>
      </c>
      <c r="E298" s="12" t="s">
        <v>478</v>
      </c>
      <c r="F298" s="461" t="s">
        <v>479</v>
      </c>
      <c r="G298" s="12" t="s">
        <v>480</v>
      </c>
      <c r="H298" s="459" t="s">
        <v>481</v>
      </c>
    </row>
    <row r="299" spans="2:8" ht="16.5" thickBot="1" x14ac:dyDescent="0.3">
      <c r="B299" s="675"/>
      <c r="C299" s="467" t="s">
        <v>247</v>
      </c>
      <c r="D299" s="435">
        <v>1</v>
      </c>
      <c r="E299" s="441">
        <v>1</v>
      </c>
      <c r="F299" s="25">
        <v>1</v>
      </c>
      <c r="G299" s="25">
        <v>1</v>
      </c>
      <c r="H299" s="26">
        <v>0</v>
      </c>
    </row>
    <row r="300" spans="2:8" ht="15.75" x14ac:dyDescent="0.25">
      <c r="B300" s="676"/>
      <c r="C300" s="438" t="s">
        <v>470</v>
      </c>
      <c r="D300" s="35">
        <f>SUM(D299:D299)</f>
        <v>1</v>
      </c>
      <c r="E300" s="35">
        <f>SUM(E299:E299)</f>
        <v>1</v>
      </c>
      <c r="F300" s="35">
        <f>SUM(F299:F299)</f>
        <v>1</v>
      </c>
      <c r="G300" s="35">
        <f>SUM(G299:G299)</f>
        <v>1</v>
      </c>
      <c r="H300" s="35">
        <f>SUM(H299:H299)</f>
        <v>0</v>
      </c>
    </row>
    <row r="301" spans="2:8" ht="15.75" x14ac:dyDescent="0.25">
      <c r="B301" s="676"/>
      <c r="C301" s="440" t="s">
        <v>471</v>
      </c>
      <c r="D301" s="441">
        <v>1</v>
      </c>
      <c r="E301" s="9">
        <v>1</v>
      </c>
      <c r="F301" s="25">
        <v>1</v>
      </c>
      <c r="G301" s="25">
        <v>1</v>
      </c>
      <c r="H301" s="25">
        <v>1</v>
      </c>
    </row>
    <row r="302" spans="2:8" ht="16.5" thickBot="1" x14ac:dyDescent="0.3">
      <c r="B302" s="676"/>
      <c r="C302" s="442" t="s">
        <v>472</v>
      </c>
      <c r="D302" s="455">
        <f>D300/D301</f>
        <v>1</v>
      </c>
      <c r="E302" s="456">
        <f t="shared" ref="E302:H302" si="26">E300/E301</f>
        <v>1</v>
      </c>
      <c r="F302" s="456">
        <f t="shared" si="26"/>
        <v>1</v>
      </c>
      <c r="G302" s="456">
        <f t="shared" si="26"/>
        <v>1</v>
      </c>
      <c r="H302" s="456">
        <f t="shared" si="26"/>
        <v>0</v>
      </c>
    </row>
    <row r="303" spans="2:8" ht="18.75" x14ac:dyDescent="0.3">
      <c r="B303" s="676"/>
      <c r="C303" s="444" t="s">
        <v>473</v>
      </c>
      <c r="D303" s="678">
        <f>SUM(D302:H302)</f>
        <v>4</v>
      </c>
      <c r="E303" s="679"/>
      <c r="F303" s="679"/>
      <c r="G303" s="679"/>
      <c r="H303" s="680"/>
    </row>
    <row r="304" spans="2:8" ht="19.5" thickBot="1" x14ac:dyDescent="0.35">
      <c r="B304" s="677"/>
      <c r="C304" s="445" t="s">
        <v>474</v>
      </c>
      <c r="D304" s="681">
        <f>D303/5</f>
        <v>0.8</v>
      </c>
      <c r="E304" s="682"/>
      <c r="F304" s="682"/>
      <c r="G304" s="682"/>
      <c r="H304" s="683"/>
    </row>
    <row r="305" spans="2:8" ht="15.75" thickBot="1" x14ac:dyDescent="0.3"/>
    <row r="306" spans="2:8" ht="16.5" thickBot="1" x14ac:dyDescent="0.3">
      <c r="B306" s="672" t="s">
        <v>509</v>
      </c>
      <c r="C306" s="673"/>
      <c r="D306" s="673"/>
      <c r="E306" s="673"/>
      <c r="F306" s="673"/>
      <c r="G306" s="673"/>
      <c r="H306" s="674"/>
    </row>
    <row r="307" spans="2:8" ht="48" thickBot="1" x14ac:dyDescent="0.3">
      <c r="B307" s="433"/>
      <c r="C307" s="433" t="s">
        <v>463</v>
      </c>
      <c r="D307" s="12" t="s">
        <v>477</v>
      </c>
      <c r="E307" s="457" t="s">
        <v>478</v>
      </c>
      <c r="F307" s="12" t="s">
        <v>479</v>
      </c>
      <c r="G307" s="12" t="s">
        <v>480</v>
      </c>
      <c r="H307" s="459" t="s">
        <v>481</v>
      </c>
    </row>
    <row r="308" spans="2:8" ht="16.5" thickBot="1" x14ac:dyDescent="0.3">
      <c r="B308" s="675"/>
      <c r="C308" s="467" t="s">
        <v>248</v>
      </c>
      <c r="D308" s="24">
        <v>0</v>
      </c>
      <c r="E308" s="25">
        <v>0</v>
      </c>
      <c r="F308" s="25">
        <v>0</v>
      </c>
      <c r="G308" s="25">
        <v>0</v>
      </c>
      <c r="H308" s="26">
        <v>0</v>
      </c>
    </row>
    <row r="309" spans="2:8" ht="15.75" x14ac:dyDescent="0.25">
      <c r="B309" s="676"/>
      <c r="C309" s="438" t="s">
        <v>470</v>
      </c>
      <c r="D309" s="35">
        <f>SUM(D308:D308)</f>
        <v>0</v>
      </c>
      <c r="E309" s="35">
        <f>SUM(E308:E308)</f>
        <v>0</v>
      </c>
      <c r="F309" s="35">
        <f>SUM(F308:F308)</f>
        <v>0</v>
      </c>
      <c r="G309" s="35">
        <f>SUM(G308:G308)</f>
        <v>0</v>
      </c>
      <c r="H309" s="35">
        <f>SUM(H308:H308)</f>
        <v>0</v>
      </c>
    </row>
    <row r="310" spans="2:8" ht="15.75" x14ac:dyDescent="0.25">
      <c r="B310" s="676"/>
      <c r="C310" s="440" t="s">
        <v>471</v>
      </c>
      <c r="D310" s="441">
        <v>1</v>
      </c>
      <c r="E310" s="9">
        <v>1</v>
      </c>
      <c r="F310" s="25">
        <v>1</v>
      </c>
      <c r="G310" s="25">
        <v>1</v>
      </c>
      <c r="H310" s="25">
        <v>1</v>
      </c>
    </row>
    <row r="311" spans="2:8" ht="16.5" thickBot="1" x14ac:dyDescent="0.3">
      <c r="B311" s="676"/>
      <c r="C311" s="442" t="s">
        <v>472</v>
      </c>
      <c r="D311" s="455">
        <f>D309/D310</f>
        <v>0</v>
      </c>
      <c r="E311" s="456">
        <f t="shared" ref="E311:H311" si="27">E309/E310</f>
        <v>0</v>
      </c>
      <c r="F311" s="456">
        <f t="shared" si="27"/>
        <v>0</v>
      </c>
      <c r="G311" s="456">
        <f t="shared" si="27"/>
        <v>0</v>
      </c>
      <c r="H311" s="456">
        <f t="shared" si="27"/>
        <v>0</v>
      </c>
    </row>
    <row r="312" spans="2:8" ht="18.75" x14ac:dyDescent="0.3">
      <c r="B312" s="676"/>
      <c r="C312" s="444" t="s">
        <v>473</v>
      </c>
      <c r="D312" s="678">
        <f>SUM(D311:H311)</f>
        <v>0</v>
      </c>
      <c r="E312" s="679"/>
      <c r="F312" s="679"/>
      <c r="G312" s="679"/>
      <c r="H312" s="680"/>
    </row>
    <row r="313" spans="2:8" ht="19.5" thickBot="1" x14ac:dyDescent="0.35">
      <c r="B313" s="677"/>
      <c r="C313" s="445" t="s">
        <v>474</v>
      </c>
      <c r="D313" s="681">
        <f>D312/5</f>
        <v>0</v>
      </c>
      <c r="E313" s="682"/>
      <c r="F313" s="682"/>
      <c r="G313" s="682"/>
      <c r="H313" s="683"/>
    </row>
    <row r="314" spans="2:8" ht="15.75" thickBot="1" x14ac:dyDescent="0.3"/>
    <row r="315" spans="2:8" ht="16.5" thickBot="1" x14ac:dyDescent="0.3">
      <c r="B315" s="672" t="s">
        <v>510</v>
      </c>
      <c r="C315" s="673"/>
      <c r="D315" s="673"/>
      <c r="E315" s="673"/>
      <c r="F315" s="673"/>
      <c r="G315" s="673"/>
      <c r="H315" s="674"/>
    </row>
    <row r="316" spans="2:8" ht="48" thickBot="1" x14ac:dyDescent="0.3">
      <c r="B316" s="433"/>
      <c r="C316" s="433" t="s">
        <v>463</v>
      </c>
      <c r="D316" s="12" t="s">
        <v>477</v>
      </c>
      <c r="E316" s="12" t="s">
        <v>478</v>
      </c>
      <c r="F316" s="461" t="s">
        <v>479</v>
      </c>
      <c r="G316" s="12" t="s">
        <v>480</v>
      </c>
      <c r="H316" s="459" t="s">
        <v>481</v>
      </c>
    </row>
    <row r="317" spans="2:8" ht="15.75" x14ac:dyDescent="0.25">
      <c r="B317" s="675"/>
      <c r="C317" s="458" t="s">
        <v>244</v>
      </c>
      <c r="D317" s="289">
        <v>1</v>
      </c>
      <c r="E317" s="9">
        <v>1</v>
      </c>
      <c r="F317" s="9">
        <v>1</v>
      </c>
      <c r="G317" s="9">
        <v>1</v>
      </c>
      <c r="H317" s="42">
        <v>0</v>
      </c>
    </row>
    <row r="318" spans="2:8" ht="16.5" thickBot="1" x14ac:dyDescent="0.3">
      <c r="B318" s="676"/>
      <c r="C318" s="453" t="s">
        <v>276</v>
      </c>
      <c r="D318" s="39">
        <v>1</v>
      </c>
      <c r="E318" s="9">
        <v>1</v>
      </c>
      <c r="F318" s="9">
        <v>1</v>
      </c>
      <c r="G318" s="9">
        <v>1</v>
      </c>
      <c r="H318" s="288">
        <v>0</v>
      </c>
    </row>
    <row r="319" spans="2:8" ht="15.75" x14ac:dyDescent="0.25">
      <c r="B319" s="676"/>
      <c r="C319" s="438" t="s">
        <v>470</v>
      </c>
      <c r="D319" s="35">
        <f>SUM(D317:D318)</f>
        <v>2</v>
      </c>
      <c r="E319" s="35">
        <f>SUM(E317:E318)</f>
        <v>2</v>
      </c>
      <c r="F319" s="35">
        <f>SUM(F317:F318)</f>
        <v>2</v>
      </c>
      <c r="G319" s="35">
        <f>SUM(G317:G318)</f>
        <v>2</v>
      </c>
      <c r="H319" s="35">
        <f>SUM(H317:H318)</f>
        <v>0</v>
      </c>
    </row>
    <row r="320" spans="2:8" ht="15.75" x14ac:dyDescent="0.25">
      <c r="B320" s="676"/>
      <c r="C320" s="440" t="s">
        <v>471</v>
      </c>
      <c r="D320" s="441">
        <v>2</v>
      </c>
      <c r="E320" s="9">
        <v>2</v>
      </c>
      <c r="F320" s="25">
        <v>2</v>
      </c>
      <c r="G320" s="25">
        <v>2</v>
      </c>
      <c r="H320" s="25">
        <v>2</v>
      </c>
    </row>
    <row r="321" spans="2:8" ht="16.5" thickBot="1" x14ac:dyDescent="0.3">
      <c r="B321" s="676"/>
      <c r="C321" s="442" t="s">
        <v>472</v>
      </c>
      <c r="D321" s="455">
        <f>D319/D320</f>
        <v>1</v>
      </c>
      <c r="E321" s="456">
        <f t="shared" ref="E321:H321" si="28">E319/E320</f>
        <v>1</v>
      </c>
      <c r="F321" s="456">
        <f t="shared" si="28"/>
        <v>1</v>
      </c>
      <c r="G321" s="456">
        <f t="shared" si="28"/>
        <v>1</v>
      </c>
      <c r="H321" s="456">
        <f t="shared" si="28"/>
        <v>0</v>
      </c>
    </row>
    <row r="322" spans="2:8" ht="18.75" x14ac:dyDescent="0.3">
      <c r="B322" s="676"/>
      <c r="C322" s="444" t="s">
        <v>473</v>
      </c>
      <c r="D322" s="678">
        <f>SUM(D321:H321)</f>
        <v>4</v>
      </c>
      <c r="E322" s="679"/>
      <c r="F322" s="679"/>
      <c r="G322" s="679"/>
      <c r="H322" s="680"/>
    </row>
    <row r="323" spans="2:8" ht="19.5" thickBot="1" x14ac:dyDescent="0.35">
      <c r="B323" s="677"/>
      <c r="C323" s="445" t="s">
        <v>474</v>
      </c>
      <c r="D323" s="681">
        <f>D322/5</f>
        <v>0.8</v>
      </c>
      <c r="E323" s="682"/>
      <c r="F323" s="682"/>
      <c r="G323" s="682"/>
      <c r="H323" s="683"/>
    </row>
    <row r="324" spans="2:8" ht="15.75" thickBot="1" x14ac:dyDescent="0.3"/>
    <row r="325" spans="2:8" ht="16.5" thickBot="1" x14ac:dyDescent="0.3">
      <c r="B325" s="672" t="s">
        <v>511</v>
      </c>
      <c r="C325" s="673"/>
      <c r="D325" s="673"/>
      <c r="E325" s="673"/>
      <c r="F325" s="673"/>
      <c r="G325" s="673"/>
      <c r="H325" s="674"/>
    </row>
    <row r="326" spans="2:8" ht="48" thickBot="1" x14ac:dyDescent="0.3">
      <c r="B326" s="433"/>
      <c r="C326" s="433" t="s">
        <v>463</v>
      </c>
      <c r="D326" s="12" t="s">
        <v>477</v>
      </c>
      <c r="E326" s="12" t="s">
        <v>478</v>
      </c>
      <c r="F326" s="12" t="s">
        <v>479</v>
      </c>
      <c r="G326" s="12" t="s">
        <v>480</v>
      </c>
      <c r="H326" s="459" t="s">
        <v>481</v>
      </c>
    </row>
    <row r="327" spans="2:8" ht="15.75" x14ac:dyDescent="0.25">
      <c r="B327" s="691"/>
      <c r="C327" s="492" t="s">
        <v>246</v>
      </c>
      <c r="D327" s="24">
        <v>1</v>
      </c>
      <c r="E327" s="25">
        <v>0</v>
      </c>
      <c r="F327" s="25">
        <v>0</v>
      </c>
      <c r="G327" s="25">
        <v>0</v>
      </c>
      <c r="H327" s="35">
        <v>0</v>
      </c>
    </row>
    <row r="328" spans="2:8" ht="15.75" x14ac:dyDescent="0.25">
      <c r="B328" s="689"/>
      <c r="C328" s="493" t="s">
        <v>294</v>
      </c>
      <c r="D328" s="24">
        <v>0</v>
      </c>
      <c r="E328" s="25">
        <v>0</v>
      </c>
      <c r="F328" s="25">
        <v>0</v>
      </c>
      <c r="G328" s="25">
        <v>0</v>
      </c>
      <c r="H328" s="25">
        <v>0</v>
      </c>
    </row>
    <row r="329" spans="2:8" ht="15.75" x14ac:dyDescent="0.25">
      <c r="B329" s="689"/>
      <c r="C329" s="493" t="s">
        <v>276</v>
      </c>
      <c r="D329" s="24">
        <v>0</v>
      </c>
      <c r="E329" s="25">
        <v>0</v>
      </c>
      <c r="F329" s="25">
        <v>0</v>
      </c>
      <c r="G329" s="25">
        <v>0</v>
      </c>
      <c r="H329" s="25">
        <v>0</v>
      </c>
    </row>
    <row r="330" spans="2:8" ht="15.75" x14ac:dyDescent="0.25">
      <c r="B330" s="689"/>
      <c r="C330" s="493" t="s">
        <v>278</v>
      </c>
      <c r="D330" s="24">
        <v>0</v>
      </c>
      <c r="E330" s="25">
        <v>0</v>
      </c>
      <c r="F330" s="25">
        <v>0</v>
      </c>
      <c r="G330" s="25">
        <v>0</v>
      </c>
      <c r="H330" s="25">
        <v>0</v>
      </c>
    </row>
    <row r="331" spans="2:8" ht="15.75" x14ac:dyDescent="0.25">
      <c r="B331" s="689"/>
      <c r="C331" s="493" t="s">
        <v>267</v>
      </c>
      <c r="D331" s="24">
        <v>1</v>
      </c>
      <c r="E331" s="25">
        <v>0</v>
      </c>
      <c r="F331" s="25">
        <v>0</v>
      </c>
      <c r="G331" s="25">
        <v>0</v>
      </c>
      <c r="H331" s="25">
        <v>0</v>
      </c>
    </row>
    <row r="332" spans="2:8" ht="15.75" x14ac:dyDescent="0.25">
      <c r="B332" s="689"/>
      <c r="C332" s="493" t="s">
        <v>268</v>
      </c>
      <c r="D332" s="24">
        <v>1</v>
      </c>
      <c r="E332" s="25">
        <v>0</v>
      </c>
      <c r="F332" s="25">
        <v>0</v>
      </c>
      <c r="G332" s="25">
        <v>0</v>
      </c>
      <c r="H332" s="25">
        <v>0</v>
      </c>
    </row>
    <row r="333" spans="2:8" ht="15.75" x14ac:dyDescent="0.25">
      <c r="B333" s="689"/>
      <c r="C333" s="493" t="s">
        <v>283</v>
      </c>
      <c r="D333" s="24">
        <v>1</v>
      </c>
      <c r="E333" s="25">
        <v>0</v>
      </c>
      <c r="F333" s="25">
        <v>0</v>
      </c>
      <c r="G333" s="25">
        <v>0</v>
      </c>
      <c r="H333" s="25">
        <v>0</v>
      </c>
    </row>
    <row r="334" spans="2:8" ht="15.75" x14ac:dyDescent="0.25">
      <c r="B334" s="689"/>
      <c r="C334" s="493" t="s">
        <v>302</v>
      </c>
      <c r="D334" s="24">
        <v>1</v>
      </c>
      <c r="E334" s="25">
        <v>0</v>
      </c>
      <c r="F334" s="25">
        <v>0</v>
      </c>
      <c r="G334" s="25">
        <v>0</v>
      </c>
      <c r="H334" s="25">
        <v>0</v>
      </c>
    </row>
    <row r="335" spans="2:8" ht="15.75" x14ac:dyDescent="0.25">
      <c r="B335" s="689"/>
      <c r="C335" s="493" t="s">
        <v>322</v>
      </c>
      <c r="D335" s="24">
        <v>0</v>
      </c>
      <c r="E335" s="25">
        <v>0</v>
      </c>
      <c r="F335" s="25">
        <v>0</v>
      </c>
      <c r="G335" s="25">
        <v>0</v>
      </c>
      <c r="H335" s="25">
        <v>0</v>
      </c>
    </row>
    <row r="336" spans="2:8" ht="15.75" x14ac:dyDescent="0.25">
      <c r="B336" s="689"/>
      <c r="C336" s="493" t="s">
        <v>252</v>
      </c>
      <c r="D336" s="24">
        <v>1</v>
      </c>
      <c r="E336" s="25">
        <v>0</v>
      </c>
      <c r="F336" s="25">
        <v>0</v>
      </c>
      <c r="G336" s="25">
        <v>0</v>
      </c>
      <c r="H336" s="24">
        <v>0</v>
      </c>
    </row>
    <row r="337" spans="2:8" ht="15.75" x14ac:dyDescent="0.25">
      <c r="B337" s="689"/>
      <c r="C337" s="493" t="s">
        <v>253</v>
      </c>
      <c r="D337" s="24">
        <v>0</v>
      </c>
      <c r="E337" s="25">
        <v>0</v>
      </c>
      <c r="F337" s="25">
        <v>0</v>
      </c>
      <c r="G337" s="25">
        <v>0</v>
      </c>
      <c r="H337" s="25">
        <v>0</v>
      </c>
    </row>
    <row r="338" spans="2:8" ht="15.75" x14ac:dyDescent="0.25">
      <c r="B338" s="689"/>
      <c r="C338" s="493" t="s">
        <v>247</v>
      </c>
      <c r="D338" s="24">
        <v>1</v>
      </c>
      <c r="E338" s="25">
        <v>0</v>
      </c>
      <c r="F338" s="25">
        <v>0</v>
      </c>
      <c r="G338" s="25">
        <v>0</v>
      </c>
      <c r="H338" s="25">
        <v>0</v>
      </c>
    </row>
    <row r="339" spans="2:8" ht="16.5" thickBot="1" x14ac:dyDescent="0.3">
      <c r="B339" s="689"/>
      <c r="C339" s="493" t="s">
        <v>364</v>
      </c>
      <c r="D339" s="24">
        <v>0</v>
      </c>
      <c r="E339" s="25">
        <v>0</v>
      </c>
      <c r="F339" s="25">
        <v>0</v>
      </c>
      <c r="G339" s="25">
        <v>0</v>
      </c>
      <c r="H339" s="450">
        <v>0</v>
      </c>
    </row>
    <row r="340" spans="2:8" ht="15.75" x14ac:dyDescent="0.25">
      <c r="B340" s="689"/>
      <c r="C340" s="438" t="s">
        <v>470</v>
      </c>
      <c r="D340" s="35">
        <f>SUM(D327:D339)</f>
        <v>7</v>
      </c>
      <c r="E340" s="35">
        <f>SUM(E327:E339)</f>
        <v>0</v>
      </c>
      <c r="F340" s="35">
        <f>SUM(F327:F339)</f>
        <v>0</v>
      </c>
      <c r="G340" s="35">
        <f>SUM(G327:G339)</f>
        <v>0</v>
      </c>
      <c r="H340" s="35">
        <f>SUM(H327:H339)</f>
        <v>0</v>
      </c>
    </row>
    <row r="341" spans="2:8" ht="15.75" x14ac:dyDescent="0.25">
      <c r="B341" s="689"/>
      <c r="C341" s="440" t="s">
        <v>471</v>
      </c>
      <c r="D341" s="441">
        <v>13</v>
      </c>
      <c r="E341" s="9">
        <v>13</v>
      </c>
      <c r="F341" s="25">
        <v>13</v>
      </c>
      <c r="G341" s="25">
        <v>13</v>
      </c>
      <c r="H341" s="25">
        <v>13</v>
      </c>
    </row>
    <row r="342" spans="2:8" ht="16.5" thickBot="1" x14ac:dyDescent="0.3">
      <c r="B342" s="689"/>
      <c r="C342" s="442" t="s">
        <v>472</v>
      </c>
      <c r="D342" s="455">
        <f>D340/D341</f>
        <v>0.53846153846153844</v>
      </c>
      <c r="E342" s="456">
        <f t="shared" ref="E342:H342" si="29">E340/E341</f>
        <v>0</v>
      </c>
      <c r="F342" s="456">
        <f t="shared" si="29"/>
        <v>0</v>
      </c>
      <c r="G342" s="456">
        <f t="shared" si="29"/>
        <v>0</v>
      </c>
      <c r="H342" s="456">
        <f t="shared" si="29"/>
        <v>0</v>
      </c>
    </row>
    <row r="343" spans="2:8" ht="18.75" x14ac:dyDescent="0.3">
      <c r="B343" s="689"/>
      <c r="C343" s="444" t="s">
        <v>473</v>
      </c>
      <c r="D343" s="678">
        <f>SUM(D342:H342)</f>
        <v>0.53846153846153844</v>
      </c>
      <c r="E343" s="679"/>
      <c r="F343" s="679"/>
      <c r="G343" s="679"/>
      <c r="H343" s="680"/>
    </row>
    <row r="344" spans="2:8" ht="19.5" thickBot="1" x14ac:dyDescent="0.35">
      <c r="B344" s="690"/>
      <c r="C344" s="445" t="s">
        <v>474</v>
      </c>
      <c r="D344" s="681">
        <f>D343/5</f>
        <v>0.10769230769230768</v>
      </c>
      <c r="E344" s="682"/>
      <c r="F344" s="682"/>
      <c r="G344" s="682"/>
      <c r="H344" s="683"/>
    </row>
    <row r="345" spans="2:8" ht="15.75" thickBot="1" x14ac:dyDescent="0.3"/>
    <row r="346" spans="2:8" ht="16.5" thickBot="1" x14ac:dyDescent="0.3">
      <c r="B346" s="672" t="s">
        <v>512</v>
      </c>
      <c r="C346" s="673"/>
      <c r="D346" s="673"/>
      <c r="E346" s="673"/>
      <c r="F346" s="673"/>
      <c r="G346" s="673"/>
      <c r="H346" s="674"/>
    </row>
    <row r="347" spans="2:8" ht="48" thickBot="1" x14ac:dyDescent="0.3">
      <c r="B347" s="433"/>
      <c r="C347" s="433" t="s">
        <v>463</v>
      </c>
      <c r="D347" s="12" t="s">
        <v>477</v>
      </c>
      <c r="E347" s="12" t="s">
        <v>478</v>
      </c>
      <c r="F347" s="12" t="s">
        <v>479</v>
      </c>
      <c r="G347" s="362" t="s">
        <v>480</v>
      </c>
      <c r="H347" s="12" t="s">
        <v>481</v>
      </c>
    </row>
    <row r="348" spans="2:8" ht="15.75" x14ac:dyDescent="0.25">
      <c r="B348" s="675"/>
      <c r="C348" s="476" t="s">
        <v>244</v>
      </c>
      <c r="D348" s="24">
        <v>0</v>
      </c>
      <c r="E348" s="25">
        <v>0</v>
      </c>
      <c r="F348" s="25">
        <v>0</v>
      </c>
      <c r="G348" s="25">
        <v>0</v>
      </c>
      <c r="H348" s="35">
        <v>0</v>
      </c>
    </row>
    <row r="349" spans="2:8" ht="15.75" x14ac:dyDescent="0.25">
      <c r="B349" s="676"/>
      <c r="C349" s="453" t="s">
        <v>250</v>
      </c>
      <c r="D349" s="24">
        <v>1</v>
      </c>
      <c r="E349" s="25">
        <v>0</v>
      </c>
      <c r="F349" s="25">
        <v>0</v>
      </c>
      <c r="G349" s="25">
        <v>0</v>
      </c>
      <c r="H349" s="25">
        <v>0</v>
      </c>
    </row>
    <row r="350" spans="2:8" ht="15.75" x14ac:dyDescent="0.25">
      <c r="B350" s="676"/>
      <c r="C350" s="453" t="s">
        <v>280</v>
      </c>
      <c r="D350" s="24">
        <v>0</v>
      </c>
      <c r="E350" s="25">
        <v>0</v>
      </c>
      <c r="F350" s="25">
        <v>0</v>
      </c>
      <c r="G350" s="25">
        <v>0</v>
      </c>
      <c r="H350" s="25">
        <v>0</v>
      </c>
    </row>
    <row r="351" spans="2:8" ht="15.75" x14ac:dyDescent="0.25">
      <c r="B351" s="676"/>
      <c r="C351" s="453" t="s">
        <v>281</v>
      </c>
      <c r="D351" s="24">
        <v>0</v>
      </c>
      <c r="E351" s="25">
        <v>0</v>
      </c>
      <c r="F351" s="25">
        <v>0</v>
      </c>
      <c r="G351" s="25">
        <v>0</v>
      </c>
      <c r="H351" s="24">
        <v>0</v>
      </c>
    </row>
    <row r="352" spans="2:8" ht="15.75" x14ac:dyDescent="0.25">
      <c r="B352" s="676"/>
      <c r="C352" s="453" t="s">
        <v>248</v>
      </c>
      <c r="D352" s="24">
        <v>0</v>
      </c>
      <c r="E352" s="25">
        <v>0</v>
      </c>
      <c r="F352" s="25">
        <v>0</v>
      </c>
      <c r="G352" s="25">
        <v>0</v>
      </c>
      <c r="H352" s="25">
        <v>0</v>
      </c>
    </row>
    <row r="353" spans="2:8" ht="15.75" x14ac:dyDescent="0.25">
      <c r="B353" s="676"/>
      <c r="C353" s="453" t="s">
        <v>291</v>
      </c>
      <c r="D353" s="24">
        <v>0</v>
      </c>
      <c r="E353" s="25">
        <v>0</v>
      </c>
      <c r="F353" s="25">
        <v>0</v>
      </c>
      <c r="G353" s="25">
        <v>0</v>
      </c>
      <c r="H353" s="25">
        <v>0</v>
      </c>
    </row>
    <row r="354" spans="2:8" ht="16.5" thickBot="1" x14ac:dyDescent="0.3">
      <c r="B354" s="676"/>
      <c r="C354" s="453" t="s">
        <v>294</v>
      </c>
      <c r="D354" s="24">
        <v>0</v>
      </c>
      <c r="E354" s="25">
        <v>0</v>
      </c>
      <c r="F354" s="25">
        <v>0</v>
      </c>
      <c r="G354" s="25">
        <v>0</v>
      </c>
      <c r="H354" s="454">
        <v>0</v>
      </c>
    </row>
    <row r="355" spans="2:8" ht="15.75" x14ac:dyDescent="0.25">
      <c r="B355" s="676"/>
      <c r="C355" s="438" t="s">
        <v>470</v>
      </c>
      <c r="D355" s="35">
        <f>SUM(D348:D354)</f>
        <v>1</v>
      </c>
      <c r="E355" s="35">
        <f>SUM(E348:E354)</f>
        <v>0</v>
      </c>
      <c r="F355" s="35">
        <f>SUM(F348:F354)</f>
        <v>0</v>
      </c>
      <c r="G355" s="35">
        <f>SUM(G348:G354)</f>
        <v>0</v>
      </c>
      <c r="H355" s="35">
        <f>SUM(H348:H354)</f>
        <v>0</v>
      </c>
    </row>
    <row r="356" spans="2:8" ht="15.75" x14ac:dyDescent="0.25">
      <c r="B356" s="676"/>
      <c r="C356" s="440" t="s">
        <v>471</v>
      </c>
      <c r="D356" s="441">
        <v>7</v>
      </c>
      <c r="E356" s="9">
        <v>7</v>
      </c>
      <c r="F356" s="25">
        <v>7</v>
      </c>
      <c r="G356" s="25">
        <v>7</v>
      </c>
      <c r="H356" s="25">
        <v>7</v>
      </c>
    </row>
    <row r="357" spans="2:8" ht="16.5" thickBot="1" x14ac:dyDescent="0.3">
      <c r="B357" s="676"/>
      <c r="C357" s="442" t="s">
        <v>472</v>
      </c>
      <c r="D357" s="455">
        <f>D355/D356</f>
        <v>0.14285714285714285</v>
      </c>
      <c r="E357" s="456">
        <f t="shared" ref="E357:H357" si="30">E355/E356</f>
        <v>0</v>
      </c>
      <c r="F357" s="456">
        <f t="shared" si="30"/>
        <v>0</v>
      </c>
      <c r="G357" s="456">
        <f t="shared" si="30"/>
        <v>0</v>
      </c>
      <c r="H357" s="456">
        <f t="shared" si="30"/>
        <v>0</v>
      </c>
    </row>
    <row r="358" spans="2:8" ht="18.75" x14ac:dyDescent="0.3">
      <c r="B358" s="676"/>
      <c r="C358" s="444" t="s">
        <v>473</v>
      </c>
      <c r="D358" s="678">
        <f>SUM(D357:H357)</f>
        <v>0.14285714285714285</v>
      </c>
      <c r="E358" s="679"/>
      <c r="F358" s="679"/>
      <c r="G358" s="679"/>
      <c r="H358" s="680"/>
    </row>
    <row r="359" spans="2:8" ht="19.5" thickBot="1" x14ac:dyDescent="0.35">
      <c r="B359" s="677"/>
      <c r="C359" s="445" t="s">
        <v>474</v>
      </c>
      <c r="D359" s="681">
        <f>D358/5</f>
        <v>2.8571428571428571E-2</v>
      </c>
      <c r="E359" s="682"/>
      <c r="F359" s="682"/>
      <c r="G359" s="682"/>
      <c r="H359" s="683"/>
    </row>
    <row r="360" spans="2:8" ht="15.75" thickBot="1" x14ac:dyDescent="0.3"/>
    <row r="361" spans="2:8" ht="16.5" thickBot="1" x14ac:dyDescent="0.3">
      <c r="B361" s="672" t="s">
        <v>513</v>
      </c>
      <c r="C361" s="673"/>
      <c r="D361" s="673"/>
      <c r="E361" s="673"/>
      <c r="F361" s="673"/>
      <c r="G361" s="673"/>
      <c r="H361" s="674"/>
    </row>
    <row r="362" spans="2:8" ht="48" thickBot="1" x14ac:dyDescent="0.3">
      <c r="B362" s="433"/>
      <c r="C362" s="433" t="s">
        <v>463</v>
      </c>
      <c r="D362" s="12" t="s">
        <v>477</v>
      </c>
      <c r="E362" s="12" t="s">
        <v>478</v>
      </c>
      <c r="F362" s="12" t="s">
        <v>479</v>
      </c>
      <c r="G362" s="12" t="s">
        <v>480</v>
      </c>
      <c r="H362" s="459" t="s">
        <v>481</v>
      </c>
    </row>
    <row r="363" spans="2:8" ht="15.75" x14ac:dyDescent="0.25">
      <c r="B363" s="675"/>
      <c r="C363" s="458" t="s">
        <v>244</v>
      </c>
      <c r="D363" s="24">
        <v>1</v>
      </c>
      <c r="E363" s="25">
        <v>1</v>
      </c>
      <c r="F363" s="25">
        <v>1</v>
      </c>
      <c r="G363" s="25">
        <v>0</v>
      </c>
      <c r="H363" s="35">
        <v>0</v>
      </c>
    </row>
    <row r="364" spans="2:8" ht="16.5" thickBot="1" x14ac:dyDescent="0.3">
      <c r="B364" s="676"/>
      <c r="C364" s="453" t="s">
        <v>253</v>
      </c>
      <c r="D364" s="24">
        <v>1</v>
      </c>
      <c r="E364" s="25">
        <v>1</v>
      </c>
      <c r="F364" s="25">
        <v>1</v>
      </c>
      <c r="G364" s="25">
        <v>0</v>
      </c>
      <c r="H364" s="454">
        <v>0</v>
      </c>
    </row>
    <row r="365" spans="2:8" ht="15.75" x14ac:dyDescent="0.25">
      <c r="B365" s="676"/>
      <c r="C365" s="438" t="s">
        <v>470</v>
      </c>
      <c r="D365" s="35">
        <f>SUM(D363:D364)</f>
        <v>2</v>
      </c>
      <c r="E365" s="35">
        <f>SUM(E363:E364)</f>
        <v>2</v>
      </c>
      <c r="F365" s="35">
        <f>SUM(F363:F364)</f>
        <v>2</v>
      </c>
      <c r="G365" s="35">
        <f>SUM(G363:G364)</f>
        <v>0</v>
      </c>
      <c r="H365" s="35">
        <f>SUM(H363:H364)</f>
        <v>0</v>
      </c>
    </row>
    <row r="366" spans="2:8" ht="15.75" x14ac:dyDescent="0.25">
      <c r="B366" s="676"/>
      <c r="C366" s="440" t="s">
        <v>471</v>
      </c>
      <c r="D366" s="441">
        <v>2</v>
      </c>
      <c r="E366" s="9">
        <v>2</v>
      </c>
      <c r="F366" s="25">
        <v>2</v>
      </c>
      <c r="G366" s="25">
        <v>2</v>
      </c>
      <c r="H366" s="25">
        <v>2</v>
      </c>
    </row>
    <row r="367" spans="2:8" ht="16.5" thickBot="1" x14ac:dyDescent="0.3">
      <c r="B367" s="676"/>
      <c r="C367" s="442" t="s">
        <v>472</v>
      </c>
      <c r="D367" s="455">
        <f>D365/D366</f>
        <v>1</v>
      </c>
      <c r="E367" s="456">
        <f t="shared" ref="E367:H367" si="31">E365/E366</f>
        <v>1</v>
      </c>
      <c r="F367" s="456">
        <f t="shared" si="31"/>
        <v>1</v>
      </c>
      <c r="G367" s="456">
        <f t="shared" si="31"/>
        <v>0</v>
      </c>
      <c r="H367" s="456">
        <f t="shared" si="31"/>
        <v>0</v>
      </c>
    </row>
    <row r="368" spans="2:8" ht="18.75" x14ac:dyDescent="0.3">
      <c r="B368" s="676"/>
      <c r="C368" s="444" t="s">
        <v>473</v>
      </c>
      <c r="D368" s="678">
        <f>SUM(D367:H367)</f>
        <v>3</v>
      </c>
      <c r="E368" s="679"/>
      <c r="F368" s="679"/>
      <c r="G368" s="679"/>
      <c r="H368" s="680"/>
    </row>
    <row r="369" spans="2:8" ht="19.5" thickBot="1" x14ac:dyDescent="0.35">
      <c r="B369" s="677"/>
      <c r="C369" s="445" t="s">
        <v>474</v>
      </c>
      <c r="D369" s="681">
        <f>D368/5</f>
        <v>0.6</v>
      </c>
      <c r="E369" s="682"/>
      <c r="F369" s="682"/>
      <c r="G369" s="682"/>
      <c r="H369" s="683"/>
    </row>
    <row r="370" spans="2:8" ht="15.75" thickBot="1" x14ac:dyDescent="0.3"/>
    <row r="371" spans="2:8" ht="16.5" thickBot="1" x14ac:dyDescent="0.3">
      <c r="B371" s="672" t="s">
        <v>514</v>
      </c>
      <c r="C371" s="673"/>
      <c r="D371" s="673"/>
      <c r="E371" s="673"/>
      <c r="F371" s="673"/>
      <c r="G371" s="673"/>
      <c r="H371" s="674"/>
    </row>
    <row r="372" spans="2:8" ht="48" thickBot="1" x14ac:dyDescent="0.3">
      <c r="B372" s="433"/>
      <c r="C372" s="433" t="s">
        <v>463</v>
      </c>
      <c r="D372" s="12" t="s">
        <v>477</v>
      </c>
      <c r="E372" s="12" t="s">
        <v>478</v>
      </c>
      <c r="F372" s="12" t="s">
        <v>479</v>
      </c>
      <c r="G372" s="12" t="s">
        <v>480</v>
      </c>
      <c r="H372" s="459" t="s">
        <v>481</v>
      </c>
    </row>
    <row r="373" spans="2:8" ht="16.5" thickBot="1" x14ac:dyDescent="0.3">
      <c r="B373" s="675"/>
      <c r="C373" s="481" t="s">
        <v>244</v>
      </c>
      <c r="D373" s="24">
        <v>1</v>
      </c>
      <c r="E373" s="441">
        <v>0</v>
      </c>
      <c r="F373" s="25">
        <v>1</v>
      </c>
      <c r="G373" s="25">
        <v>1</v>
      </c>
      <c r="H373" s="43">
        <v>0</v>
      </c>
    </row>
    <row r="374" spans="2:8" ht="15.75" x14ac:dyDescent="0.25">
      <c r="B374" s="676"/>
      <c r="C374" s="438" t="s">
        <v>470</v>
      </c>
      <c r="D374" s="35">
        <f>SUM(D373:D373)</f>
        <v>1</v>
      </c>
      <c r="E374" s="35">
        <f>SUM(E373:E373)</f>
        <v>0</v>
      </c>
      <c r="F374" s="35">
        <f>SUM(F373:F373)</f>
        <v>1</v>
      </c>
      <c r="G374" s="35">
        <f>SUM(G373:G373)</f>
        <v>1</v>
      </c>
      <c r="H374" s="35">
        <f>SUM(H373:H373)</f>
        <v>0</v>
      </c>
    </row>
    <row r="375" spans="2:8" ht="15.75" x14ac:dyDescent="0.25">
      <c r="B375" s="676"/>
      <c r="C375" s="440" t="s">
        <v>471</v>
      </c>
      <c r="D375" s="441">
        <v>1</v>
      </c>
      <c r="E375" s="9">
        <v>1</v>
      </c>
      <c r="F375" s="25">
        <v>1</v>
      </c>
      <c r="G375" s="25">
        <v>1</v>
      </c>
      <c r="H375" s="25">
        <v>1</v>
      </c>
    </row>
    <row r="376" spans="2:8" ht="16.5" thickBot="1" x14ac:dyDescent="0.3">
      <c r="B376" s="676"/>
      <c r="C376" s="442" t="s">
        <v>472</v>
      </c>
      <c r="D376" s="455">
        <f>D374/D375</f>
        <v>1</v>
      </c>
      <c r="E376" s="456">
        <f t="shared" ref="E376:H376" si="32">E374/E375</f>
        <v>0</v>
      </c>
      <c r="F376" s="456">
        <f t="shared" si="32"/>
        <v>1</v>
      </c>
      <c r="G376" s="456">
        <f t="shared" si="32"/>
        <v>1</v>
      </c>
      <c r="H376" s="456">
        <f t="shared" si="32"/>
        <v>0</v>
      </c>
    </row>
    <row r="377" spans="2:8" ht="18.75" x14ac:dyDescent="0.3">
      <c r="B377" s="676"/>
      <c r="C377" s="444" t="s">
        <v>473</v>
      </c>
      <c r="D377" s="678">
        <f>SUM(D376:H376)</f>
        <v>3</v>
      </c>
      <c r="E377" s="679"/>
      <c r="F377" s="679"/>
      <c r="G377" s="679"/>
      <c r="H377" s="680"/>
    </row>
    <row r="378" spans="2:8" ht="19.5" thickBot="1" x14ac:dyDescent="0.35">
      <c r="B378" s="677"/>
      <c r="C378" s="445" t="s">
        <v>474</v>
      </c>
      <c r="D378" s="681">
        <f>D377/5</f>
        <v>0.6</v>
      </c>
      <c r="E378" s="682"/>
      <c r="F378" s="682"/>
      <c r="G378" s="682"/>
      <c r="H378" s="683"/>
    </row>
    <row r="379" spans="2:8" ht="15.75" thickBot="1" x14ac:dyDescent="0.3"/>
    <row r="380" spans="2:8" ht="16.5" thickBot="1" x14ac:dyDescent="0.3">
      <c r="B380" s="672" t="s">
        <v>515</v>
      </c>
      <c r="C380" s="673"/>
      <c r="D380" s="673"/>
      <c r="E380" s="673"/>
      <c r="F380" s="673"/>
      <c r="G380" s="673"/>
      <c r="H380" s="674"/>
    </row>
    <row r="381" spans="2:8" ht="48" thickBot="1" x14ac:dyDescent="0.3">
      <c r="B381" s="433"/>
      <c r="C381" s="433" t="s">
        <v>463</v>
      </c>
      <c r="D381" s="12" t="s">
        <v>477</v>
      </c>
      <c r="E381" s="12" t="s">
        <v>478</v>
      </c>
      <c r="F381" s="12" t="s">
        <v>479</v>
      </c>
      <c r="G381" s="12" t="s">
        <v>480</v>
      </c>
      <c r="H381" s="459" t="s">
        <v>481</v>
      </c>
    </row>
    <row r="382" spans="2:8" ht="16.5" thickBot="1" x14ac:dyDescent="0.3">
      <c r="B382" s="675"/>
      <c r="C382" s="482" t="s">
        <v>252</v>
      </c>
      <c r="D382" s="35">
        <v>0</v>
      </c>
      <c r="E382" s="439">
        <v>0</v>
      </c>
      <c r="F382" s="483">
        <v>0</v>
      </c>
      <c r="G382" s="35">
        <v>0</v>
      </c>
      <c r="H382" s="484">
        <v>0</v>
      </c>
    </row>
    <row r="383" spans="2:8" ht="15.75" x14ac:dyDescent="0.25">
      <c r="B383" s="676"/>
      <c r="C383" s="438" t="s">
        <v>470</v>
      </c>
      <c r="D383" s="35">
        <f>SUM(D382:D382)</f>
        <v>0</v>
      </c>
      <c r="E383" s="35">
        <f>SUM(E382:E382)</f>
        <v>0</v>
      </c>
      <c r="F383" s="35">
        <f>SUM(F382:F382)</f>
        <v>0</v>
      </c>
      <c r="G383" s="35">
        <f>SUM(G382:G382)</f>
        <v>0</v>
      </c>
      <c r="H383" s="35">
        <f>SUM(H382:H382)</f>
        <v>0</v>
      </c>
    </row>
    <row r="384" spans="2:8" ht="15.75" x14ac:dyDescent="0.25">
      <c r="B384" s="676"/>
      <c r="C384" s="440" t="s">
        <v>471</v>
      </c>
      <c r="D384" s="441">
        <v>1</v>
      </c>
      <c r="E384" s="9">
        <v>1</v>
      </c>
      <c r="F384" s="25">
        <v>1</v>
      </c>
      <c r="G384" s="25">
        <v>1</v>
      </c>
      <c r="H384" s="25">
        <v>1</v>
      </c>
    </row>
    <row r="385" spans="2:8" ht="16.5" thickBot="1" x14ac:dyDescent="0.3">
      <c r="B385" s="676"/>
      <c r="C385" s="442" t="s">
        <v>472</v>
      </c>
      <c r="D385" s="455">
        <f>D383/D384</f>
        <v>0</v>
      </c>
      <c r="E385" s="456">
        <f t="shared" ref="E385:H385" si="33">E383/E384</f>
        <v>0</v>
      </c>
      <c r="F385" s="456">
        <f t="shared" si="33"/>
        <v>0</v>
      </c>
      <c r="G385" s="456">
        <f t="shared" si="33"/>
        <v>0</v>
      </c>
      <c r="H385" s="456">
        <f t="shared" si="33"/>
        <v>0</v>
      </c>
    </row>
    <row r="386" spans="2:8" ht="18.75" x14ac:dyDescent="0.3">
      <c r="B386" s="676"/>
      <c r="C386" s="444" t="s">
        <v>473</v>
      </c>
      <c r="D386" s="678">
        <f>SUM(D385:H385)</f>
        <v>0</v>
      </c>
      <c r="E386" s="679"/>
      <c r="F386" s="679"/>
      <c r="G386" s="679"/>
      <c r="H386" s="680"/>
    </row>
    <row r="387" spans="2:8" ht="19.5" thickBot="1" x14ac:dyDescent="0.35">
      <c r="B387" s="677"/>
      <c r="C387" s="445" t="s">
        <v>474</v>
      </c>
      <c r="D387" s="681">
        <f>D386/5</f>
        <v>0</v>
      </c>
      <c r="E387" s="682"/>
      <c r="F387" s="682"/>
      <c r="G387" s="682"/>
      <c r="H387" s="683"/>
    </row>
    <row r="388" spans="2:8" ht="15.75" thickBot="1" x14ac:dyDescent="0.3"/>
    <row r="389" spans="2:8" ht="16.5" thickBot="1" x14ac:dyDescent="0.3">
      <c r="B389" s="672" t="s">
        <v>516</v>
      </c>
      <c r="C389" s="673"/>
      <c r="D389" s="673"/>
      <c r="E389" s="673"/>
      <c r="F389" s="673"/>
      <c r="G389" s="673"/>
      <c r="H389" s="674"/>
    </row>
    <row r="390" spans="2:8" ht="48" thickBot="1" x14ac:dyDescent="0.3">
      <c r="B390" s="433"/>
      <c r="C390" s="433" t="s">
        <v>463</v>
      </c>
      <c r="D390" s="12" t="s">
        <v>477</v>
      </c>
      <c r="E390" s="12" t="s">
        <v>478</v>
      </c>
      <c r="F390" s="12" t="s">
        <v>479</v>
      </c>
      <c r="G390" s="12" t="s">
        <v>480</v>
      </c>
      <c r="H390" s="459" t="s">
        <v>481</v>
      </c>
    </row>
    <row r="391" spans="2:8" ht="15.75" x14ac:dyDescent="0.25">
      <c r="B391" s="675"/>
      <c r="C391" s="482" t="s">
        <v>255</v>
      </c>
      <c r="D391" s="24">
        <v>1</v>
      </c>
      <c r="E391" s="25">
        <v>0</v>
      </c>
      <c r="F391" s="25">
        <v>0</v>
      </c>
      <c r="G391" s="25">
        <v>0</v>
      </c>
      <c r="H391" s="43">
        <v>0</v>
      </c>
    </row>
    <row r="392" spans="2:8" ht="16.5" thickBot="1" x14ac:dyDescent="0.3">
      <c r="B392" s="676"/>
      <c r="C392" s="485" t="s">
        <v>253</v>
      </c>
      <c r="D392" s="24">
        <v>0</v>
      </c>
      <c r="E392" s="25">
        <v>0</v>
      </c>
      <c r="F392" s="25">
        <v>0</v>
      </c>
      <c r="G392" s="25">
        <v>0</v>
      </c>
      <c r="H392" s="43">
        <v>0</v>
      </c>
    </row>
    <row r="393" spans="2:8" ht="15.75" x14ac:dyDescent="0.25">
      <c r="B393" s="676"/>
      <c r="C393" s="438" t="s">
        <v>470</v>
      </c>
      <c r="D393" s="35">
        <f>SUM(D391:D392)</f>
        <v>1</v>
      </c>
      <c r="E393" s="35">
        <f>SUM(E391:E392)</f>
        <v>0</v>
      </c>
      <c r="F393" s="35">
        <f>SUM(F391:F392)</f>
        <v>0</v>
      </c>
      <c r="G393" s="35">
        <f>SUM(G391:G392)</f>
        <v>0</v>
      </c>
      <c r="H393" s="35">
        <f>SUM(H391:H392)</f>
        <v>0</v>
      </c>
    </row>
    <row r="394" spans="2:8" ht="15.75" x14ac:dyDescent="0.25">
      <c r="B394" s="676"/>
      <c r="C394" s="440" t="s">
        <v>471</v>
      </c>
      <c r="D394" s="441">
        <v>2</v>
      </c>
      <c r="E394" s="9">
        <v>2</v>
      </c>
      <c r="F394" s="25">
        <v>2</v>
      </c>
      <c r="G394" s="25">
        <v>2</v>
      </c>
      <c r="H394" s="25">
        <v>2</v>
      </c>
    </row>
    <row r="395" spans="2:8" ht="16.5" thickBot="1" x14ac:dyDescent="0.3">
      <c r="B395" s="676"/>
      <c r="C395" s="442" t="s">
        <v>472</v>
      </c>
      <c r="D395" s="455">
        <f>D393/D394</f>
        <v>0.5</v>
      </c>
      <c r="E395" s="456">
        <f t="shared" ref="E395:H395" si="34">E393/E394</f>
        <v>0</v>
      </c>
      <c r="F395" s="456">
        <f t="shared" si="34"/>
        <v>0</v>
      </c>
      <c r="G395" s="456">
        <f t="shared" si="34"/>
        <v>0</v>
      </c>
      <c r="H395" s="456">
        <f t="shared" si="34"/>
        <v>0</v>
      </c>
    </row>
    <row r="396" spans="2:8" ht="18.75" x14ac:dyDescent="0.3">
      <c r="B396" s="676"/>
      <c r="C396" s="444" t="s">
        <v>473</v>
      </c>
      <c r="D396" s="678">
        <f>SUM(D395:H395)</f>
        <v>0.5</v>
      </c>
      <c r="E396" s="679"/>
      <c r="F396" s="679"/>
      <c r="G396" s="679"/>
      <c r="H396" s="680"/>
    </row>
    <row r="397" spans="2:8" ht="19.5" thickBot="1" x14ac:dyDescent="0.35">
      <c r="B397" s="677"/>
      <c r="C397" s="445" t="s">
        <v>474</v>
      </c>
      <c r="D397" s="681">
        <f>D396/5</f>
        <v>0.1</v>
      </c>
      <c r="E397" s="682"/>
      <c r="F397" s="682"/>
      <c r="G397" s="682"/>
      <c r="H397" s="683"/>
    </row>
    <row r="398" spans="2:8" ht="15.75" thickBot="1" x14ac:dyDescent="0.3"/>
    <row r="399" spans="2:8" ht="16.5" thickBot="1" x14ac:dyDescent="0.3">
      <c r="B399" s="672" t="s">
        <v>517</v>
      </c>
      <c r="C399" s="673"/>
      <c r="D399" s="673"/>
      <c r="E399" s="673"/>
      <c r="F399" s="673"/>
      <c r="G399" s="673"/>
      <c r="H399" s="674"/>
    </row>
    <row r="400" spans="2:8" ht="48" thickBot="1" x14ac:dyDescent="0.3">
      <c r="B400" s="433"/>
      <c r="C400" s="433" t="s">
        <v>463</v>
      </c>
      <c r="D400" s="12" t="s">
        <v>477</v>
      </c>
      <c r="E400" s="12" t="s">
        <v>478</v>
      </c>
      <c r="F400" s="12" t="s">
        <v>479</v>
      </c>
      <c r="G400" s="12" t="s">
        <v>480</v>
      </c>
      <c r="H400" s="459" t="s">
        <v>481</v>
      </c>
    </row>
    <row r="401" spans="2:8" ht="16.5" thickBot="1" x14ac:dyDescent="0.3">
      <c r="B401" s="675"/>
      <c r="C401" s="482" t="s">
        <v>249</v>
      </c>
      <c r="D401" s="24">
        <v>1</v>
      </c>
      <c r="E401" s="25">
        <v>0</v>
      </c>
      <c r="F401" s="25">
        <v>0</v>
      </c>
      <c r="G401" s="25">
        <v>0</v>
      </c>
      <c r="H401" s="43">
        <v>0</v>
      </c>
    </row>
    <row r="402" spans="2:8" ht="15.75" x14ac:dyDescent="0.25">
      <c r="B402" s="676"/>
      <c r="C402" s="486" t="s">
        <v>470</v>
      </c>
      <c r="D402" s="35">
        <f>SUM(D401:D401)</f>
        <v>1</v>
      </c>
      <c r="E402" s="35">
        <f>SUM(E401:E401)</f>
        <v>0</v>
      </c>
      <c r="F402" s="35">
        <f>SUM(F401:F401)</f>
        <v>0</v>
      </c>
      <c r="G402" s="35">
        <f>SUM(G401:G401)</f>
        <v>0</v>
      </c>
      <c r="H402" s="35">
        <f>SUM(H401:H401)</f>
        <v>0</v>
      </c>
    </row>
    <row r="403" spans="2:8" ht="15.75" x14ac:dyDescent="0.25">
      <c r="B403" s="676"/>
      <c r="C403" s="440" t="s">
        <v>471</v>
      </c>
      <c r="D403" s="441">
        <v>1</v>
      </c>
      <c r="E403" s="9">
        <v>1</v>
      </c>
      <c r="F403" s="25">
        <v>1</v>
      </c>
      <c r="G403" s="25">
        <v>1</v>
      </c>
      <c r="H403" s="25">
        <v>1</v>
      </c>
    </row>
    <row r="404" spans="2:8" ht="16.5" thickBot="1" x14ac:dyDescent="0.3">
      <c r="B404" s="676"/>
      <c r="C404" s="442" t="s">
        <v>472</v>
      </c>
      <c r="D404" s="455">
        <f>D402/D403</f>
        <v>1</v>
      </c>
      <c r="E404" s="456">
        <f t="shared" ref="E404:H404" si="35">E402/E403</f>
        <v>0</v>
      </c>
      <c r="F404" s="456">
        <f t="shared" si="35"/>
        <v>0</v>
      </c>
      <c r="G404" s="456">
        <f t="shared" si="35"/>
        <v>0</v>
      </c>
      <c r="H404" s="456">
        <f t="shared" si="35"/>
        <v>0</v>
      </c>
    </row>
    <row r="405" spans="2:8" ht="18.75" x14ac:dyDescent="0.3">
      <c r="B405" s="676"/>
      <c r="C405" s="444" t="s">
        <v>473</v>
      </c>
      <c r="D405" s="678">
        <f>SUM(D404:H404)</f>
        <v>1</v>
      </c>
      <c r="E405" s="679"/>
      <c r="F405" s="679"/>
      <c r="G405" s="679"/>
      <c r="H405" s="680"/>
    </row>
    <row r="406" spans="2:8" ht="19.5" thickBot="1" x14ac:dyDescent="0.35">
      <c r="B406" s="677"/>
      <c r="C406" s="445" t="s">
        <v>474</v>
      </c>
      <c r="D406" s="681">
        <f>D405/5</f>
        <v>0.2</v>
      </c>
      <c r="E406" s="682"/>
      <c r="F406" s="682"/>
      <c r="G406" s="682"/>
      <c r="H406" s="683"/>
    </row>
    <row r="407" spans="2:8" ht="15.75" thickBot="1" x14ac:dyDescent="0.3"/>
    <row r="408" spans="2:8" ht="16.5" thickBot="1" x14ac:dyDescent="0.3">
      <c r="B408" s="672" t="s">
        <v>518</v>
      </c>
      <c r="C408" s="673"/>
      <c r="D408" s="673"/>
      <c r="E408" s="673"/>
      <c r="F408" s="673"/>
      <c r="G408" s="673"/>
      <c r="H408" s="674"/>
    </row>
    <row r="409" spans="2:8" ht="48" thickBot="1" x14ac:dyDescent="0.3">
      <c r="B409" s="433"/>
      <c r="C409" s="433" t="s">
        <v>463</v>
      </c>
      <c r="D409" s="12" t="s">
        <v>477</v>
      </c>
      <c r="E409" s="12" t="s">
        <v>478</v>
      </c>
      <c r="F409" s="12" t="s">
        <v>479</v>
      </c>
      <c r="G409" s="12" t="s">
        <v>480</v>
      </c>
      <c r="H409" s="459" t="s">
        <v>481</v>
      </c>
    </row>
    <row r="410" spans="2:8" ht="15.75" x14ac:dyDescent="0.25">
      <c r="B410" s="675"/>
      <c r="C410" s="482" t="s">
        <v>267</v>
      </c>
      <c r="D410" s="24">
        <v>0</v>
      </c>
      <c r="E410" s="25">
        <v>0</v>
      </c>
      <c r="F410" s="25">
        <v>0</v>
      </c>
      <c r="G410" s="25">
        <v>0</v>
      </c>
      <c r="H410" s="43">
        <v>0</v>
      </c>
    </row>
    <row r="411" spans="2:8" ht="16.5" thickBot="1" x14ac:dyDescent="0.3">
      <c r="B411" s="676"/>
      <c r="C411" s="471" t="s">
        <v>249</v>
      </c>
      <c r="D411" s="24">
        <v>0</v>
      </c>
      <c r="E411" s="25">
        <v>0</v>
      </c>
      <c r="F411" s="25">
        <v>0</v>
      </c>
      <c r="G411" s="25">
        <v>0</v>
      </c>
      <c r="H411" s="43">
        <v>0.5</v>
      </c>
    </row>
    <row r="412" spans="2:8" ht="15.75" x14ac:dyDescent="0.25">
      <c r="B412" s="676"/>
      <c r="C412" s="438" t="s">
        <v>470</v>
      </c>
      <c r="D412" s="35">
        <f>SUM(D410:D411)</f>
        <v>0</v>
      </c>
      <c r="E412" s="35">
        <f>SUM(E410:E411)</f>
        <v>0</v>
      </c>
      <c r="F412" s="35">
        <f>SUM(F410:F411)</f>
        <v>0</v>
      </c>
      <c r="G412" s="35">
        <f>SUM(G410:G411)</f>
        <v>0</v>
      </c>
      <c r="H412" s="35">
        <f>SUM(H410:H411)</f>
        <v>0.5</v>
      </c>
    </row>
    <row r="413" spans="2:8" ht="15.75" x14ac:dyDescent="0.25">
      <c r="B413" s="676"/>
      <c r="C413" s="440" t="s">
        <v>471</v>
      </c>
      <c r="D413" s="441">
        <v>2</v>
      </c>
      <c r="E413" s="9">
        <v>2</v>
      </c>
      <c r="F413" s="25">
        <v>2</v>
      </c>
      <c r="G413" s="25">
        <v>2</v>
      </c>
      <c r="H413" s="25">
        <v>2</v>
      </c>
    </row>
    <row r="414" spans="2:8" ht="16.5" thickBot="1" x14ac:dyDescent="0.3">
      <c r="B414" s="676"/>
      <c r="C414" s="442" t="s">
        <v>472</v>
      </c>
      <c r="D414" s="455">
        <f>D412/D413</f>
        <v>0</v>
      </c>
      <c r="E414" s="456">
        <f t="shared" ref="E414:H414" si="36">E412/E413</f>
        <v>0</v>
      </c>
      <c r="F414" s="456">
        <f t="shared" si="36"/>
        <v>0</v>
      </c>
      <c r="G414" s="456">
        <f t="shared" si="36"/>
        <v>0</v>
      </c>
      <c r="H414" s="456">
        <f t="shared" si="36"/>
        <v>0.25</v>
      </c>
    </row>
    <row r="415" spans="2:8" ht="18.75" x14ac:dyDescent="0.3">
      <c r="B415" s="676"/>
      <c r="C415" s="444" t="s">
        <v>473</v>
      </c>
      <c r="D415" s="678">
        <f>SUM(D414:H414)</f>
        <v>0.25</v>
      </c>
      <c r="E415" s="679"/>
      <c r="F415" s="679"/>
      <c r="G415" s="679"/>
      <c r="H415" s="680"/>
    </row>
    <row r="416" spans="2:8" ht="19.5" thickBot="1" x14ac:dyDescent="0.35">
      <c r="B416" s="677"/>
      <c r="C416" s="445" t="s">
        <v>474</v>
      </c>
      <c r="D416" s="681">
        <f>D415/5</f>
        <v>0.05</v>
      </c>
      <c r="E416" s="682"/>
      <c r="F416" s="682"/>
      <c r="G416" s="682"/>
      <c r="H416" s="683"/>
    </row>
  </sheetData>
  <mergeCells count="140">
    <mergeCell ref="B159:H159"/>
    <mergeCell ref="B161:B166"/>
    <mergeCell ref="D165:H165"/>
    <mergeCell ref="D166:H166"/>
    <mergeCell ref="B129:H129"/>
    <mergeCell ref="B131:B136"/>
    <mergeCell ref="D135:H135"/>
    <mergeCell ref="D136:H136"/>
    <mergeCell ref="B219:H219"/>
    <mergeCell ref="B168:H168"/>
    <mergeCell ref="B170:B201"/>
    <mergeCell ref="D200:H200"/>
    <mergeCell ref="D201:H201"/>
    <mergeCell ref="B203:H203"/>
    <mergeCell ref="B205:B217"/>
    <mergeCell ref="D216:H216"/>
    <mergeCell ref="D217:H217"/>
    <mergeCell ref="B138:H138"/>
    <mergeCell ref="B140:B147"/>
    <mergeCell ref="D146:H146"/>
    <mergeCell ref="D147:H147"/>
    <mergeCell ref="B149:H149"/>
    <mergeCell ref="B151:B157"/>
    <mergeCell ref="D156:H156"/>
    <mergeCell ref="B48:H48"/>
    <mergeCell ref="B50:B55"/>
    <mergeCell ref="D54:H54"/>
    <mergeCell ref="D55:H55"/>
    <mergeCell ref="B110:H110"/>
    <mergeCell ref="B112:B118"/>
    <mergeCell ref="D117:H117"/>
    <mergeCell ref="D118:H118"/>
    <mergeCell ref="B57:H57"/>
    <mergeCell ref="B59:B69"/>
    <mergeCell ref="D68:H68"/>
    <mergeCell ref="D69:H69"/>
    <mergeCell ref="B71:H71"/>
    <mergeCell ref="B73:B82"/>
    <mergeCell ref="D81:H81"/>
    <mergeCell ref="D82:H82"/>
    <mergeCell ref="B84:H84"/>
    <mergeCell ref="B86:B95"/>
    <mergeCell ref="B408:H408"/>
    <mergeCell ref="B410:B416"/>
    <mergeCell ref="D415:H415"/>
    <mergeCell ref="D416:H416"/>
    <mergeCell ref="B399:H399"/>
    <mergeCell ref="B401:B406"/>
    <mergeCell ref="D405:H405"/>
    <mergeCell ref="D406:H406"/>
    <mergeCell ref="B389:H389"/>
    <mergeCell ref="B391:B397"/>
    <mergeCell ref="D396:H396"/>
    <mergeCell ref="D397:H397"/>
    <mergeCell ref="B371:H371"/>
    <mergeCell ref="B373:B378"/>
    <mergeCell ref="D377:H377"/>
    <mergeCell ref="D378:H378"/>
    <mergeCell ref="B380:H380"/>
    <mergeCell ref="B382:B387"/>
    <mergeCell ref="D386:H386"/>
    <mergeCell ref="D387:H387"/>
    <mergeCell ref="B255:H255"/>
    <mergeCell ref="B257:B263"/>
    <mergeCell ref="B346:H346"/>
    <mergeCell ref="B348:B359"/>
    <mergeCell ref="D358:H358"/>
    <mergeCell ref="D359:H359"/>
    <mergeCell ref="B361:H361"/>
    <mergeCell ref="B363:B369"/>
    <mergeCell ref="D368:H368"/>
    <mergeCell ref="D369:H369"/>
    <mergeCell ref="B315:H315"/>
    <mergeCell ref="B317:B323"/>
    <mergeCell ref="D322:H322"/>
    <mergeCell ref="D323:H323"/>
    <mergeCell ref="B325:H325"/>
    <mergeCell ref="B327:B344"/>
    <mergeCell ref="D343:H343"/>
    <mergeCell ref="D344:H344"/>
    <mergeCell ref="B297:H297"/>
    <mergeCell ref="B299:B304"/>
    <mergeCell ref="D303:H303"/>
    <mergeCell ref="D304:H304"/>
    <mergeCell ref="B306:H306"/>
    <mergeCell ref="B308:B313"/>
    <mergeCell ref="D312:H312"/>
    <mergeCell ref="D313:H313"/>
    <mergeCell ref="B276:H276"/>
    <mergeCell ref="B278:B286"/>
    <mergeCell ref="D285:H285"/>
    <mergeCell ref="D286:H286"/>
    <mergeCell ref="B288:H288"/>
    <mergeCell ref="B290:B295"/>
    <mergeCell ref="D294:H294"/>
    <mergeCell ref="D295:H295"/>
    <mergeCell ref="B265:H265"/>
    <mergeCell ref="B267:B274"/>
    <mergeCell ref="D273:H273"/>
    <mergeCell ref="D274:H274"/>
    <mergeCell ref="D262:H262"/>
    <mergeCell ref="D263:H263"/>
    <mergeCell ref="B221:B227"/>
    <mergeCell ref="D226:H226"/>
    <mergeCell ref="D227:H227"/>
    <mergeCell ref="B242:H242"/>
    <mergeCell ref="B244:B253"/>
    <mergeCell ref="D252:H252"/>
    <mergeCell ref="D253:H253"/>
    <mergeCell ref="B229:H229"/>
    <mergeCell ref="B231:B240"/>
    <mergeCell ref="D239:H239"/>
    <mergeCell ref="D240:H240"/>
    <mergeCell ref="D157:H157"/>
    <mergeCell ref="D94:H94"/>
    <mergeCell ref="D95:H95"/>
    <mergeCell ref="B97:H97"/>
    <mergeCell ref="B99:B108"/>
    <mergeCell ref="D107:H107"/>
    <mergeCell ref="D108:H108"/>
    <mergeCell ref="B120:H120"/>
    <mergeCell ref="B122:B127"/>
    <mergeCell ref="D126:H126"/>
    <mergeCell ref="D127:H127"/>
    <mergeCell ref="B23:H23"/>
    <mergeCell ref="B25:B37"/>
    <mergeCell ref="D36:H36"/>
    <mergeCell ref="D37:H37"/>
    <mergeCell ref="B39:H39"/>
    <mergeCell ref="B41:B46"/>
    <mergeCell ref="B2:H2"/>
    <mergeCell ref="B4:B9"/>
    <mergeCell ref="D8:H8"/>
    <mergeCell ref="D9:H9"/>
    <mergeCell ref="B11:H11"/>
    <mergeCell ref="B13:B21"/>
    <mergeCell ref="D20:H20"/>
    <mergeCell ref="D21:H21"/>
    <mergeCell ref="D45:H45"/>
    <mergeCell ref="D46:H4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03"/>
  <sheetViews>
    <sheetView topLeftCell="A2" zoomScale="80" zoomScaleNormal="80" workbookViewId="0">
      <selection activeCell="K8" sqref="K8"/>
    </sheetView>
  </sheetViews>
  <sheetFormatPr defaultRowHeight="15" x14ac:dyDescent="0.25"/>
  <cols>
    <col min="1" max="1" width="39.5703125" style="322" customWidth="1"/>
    <col min="2" max="7" width="9.140625" style="33"/>
  </cols>
  <sheetData>
    <row r="1" spans="1:7" ht="24" customHeight="1" thickBot="1" x14ac:dyDescent="0.3">
      <c r="A1" s="667" t="s">
        <v>154</v>
      </c>
      <c r="B1" s="632"/>
      <c r="C1" s="632"/>
      <c r="D1" s="632"/>
      <c r="E1" s="632"/>
      <c r="F1" s="562"/>
      <c r="G1" s="634"/>
    </row>
    <row r="2" spans="1:7" ht="36.75" customHeight="1" thickBot="1" x14ac:dyDescent="0.3">
      <c r="A2" s="318" t="s">
        <v>175</v>
      </c>
      <c r="B2" s="317">
        <v>34</v>
      </c>
      <c r="C2" s="315">
        <v>35</v>
      </c>
      <c r="D2" s="315">
        <v>36</v>
      </c>
      <c r="E2" s="316">
        <v>37</v>
      </c>
      <c r="F2" s="668" t="s">
        <v>218</v>
      </c>
      <c r="G2" s="670" t="s">
        <v>219</v>
      </c>
    </row>
    <row r="3" spans="1:7" ht="163.5" customHeight="1" thickBot="1" x14ac:dyDescent="0.3">
      <c r="A3" s="319" t="s">
        <v>176</v>
      </c>
      <c r="B3" s="320" t="s">
        <v>524</v>
      </c>
      <c r="C3" s="241" t="s">
        <v>525</v>
      </c>
      <c r="D3" s="241" t="s">
        <v>526</v>
      </c>
      <c r="E3" s="217" t="s">
        <v>527</v>
      </c>
      <c r="F3" s="669"/>
      <c r="G3" s="671"/>
    </row>
    <row r="4" spans="1:7" ht="15.75" x14ac:dyDescent="0.25">
      <c r="A4" s="244" t="s">
        <v>34</v>
      </c>
      <c r="B4" s="323">
        <v>0.5</v>
      </c>
      <c r="C4" s="324">
        <v>1</v>
      </c>
      <c r="D4" s="324">
        <v>0</v>
      </c>
      <c r="E4" s="325">
        <v>0</v>
      </c>
      <c r="F4" s="258">
        <f>SUM(B4:E4)</f>
        <v>1.5</v>
      </c>
      <c r="G4" s="261">
        <f>AVERAGE(B4:E4)</f>
        <v>0.375</v>
      </c>
    </row>
    <row r="5" spans="1:7" ht="15.75" x14ac:dyDescent="0.25">
      <c r="A5" s="245" t="s">
        <v>74</v>
      </c>
      <c r="B5" s="326" t="s">
        <v>152</v>
      </c>
      <c r="C5" s="321">
        <v>1</v>
      </c>
      <c r="D5" s="321">
        <v>0</v>
      </c>
      <c r="E5" s="327">
        <v>0</v>
      </c>
      <c r="F5" s="259">
        <f>SUM(B5:E5)</f>
        <v>1</v>
      </c>
      <c r="G5" s="262">
        <f>AVERAGE(B5:E5)</f>
        <v>0.33333333333333331</v>
      </c>
    </row>
    <row r="6" spans="1:7" ht="15.75" x14ac:dyDescent="0.25">
      <c r="A6" s="246" t="s">
        <v>67</v>
      </c>
      <c r="B6" s="326" t="s">
        <v>152</v>
      </c>
      <c r="C6" s="321" t="s">
        <v>152</v>
      </c>
      <c r="D6" s="321" t="s">
        <v>152</v>
      </c>
      <c r="E6" s="327" t="s">
        <v>152</v>
      </c>
      <c r="F6" s="259" t="s">
        <v>152</v>
      </c>
      <c r="G6" s="262" t="s">
        <v>152</v>
      </c>
    </row>
    <row r="7" spans="1:7" ht="15.75" x14ac:dyDescent="0.25">
      <c r="A7" s="246" t="s">
        <v>38</v>
      </c>
      <c r="B7" s="326">
        <v>0.5</v>
      </c>
      <c r="C7" s="321">
        <v>1</v>
      </c>
      <c r="D7" s="321">
        <v>0</v>
      </c>
      <c r="E7" s="327">
        <v>0</v>
      </c>
      <c r="F7" s="259">
        <f>SUM(B7:E7)</f>
        <v>1.5</v>
      </c>
      <c r="G7" s="262">
        <f>AVERAGE(B7:E7)</f>
        <v>0.375</v>
      </c>
    </row>
    <row r="8" spans="1:7" ht="15.75" x14ac:dyDescent="0.25">
      <c r="A8" s="246" t="s">
        <v>52</v>
      </c>
      <c r="B8" s="326" t="s">
        <v>152</v>
      </c>
      <c r="C8" s="321" t="s">
        <v>152</v>
      </c>
      <c r="D8" s="321" t="s">
        <v>152</v>
      </c>
      <c r="E8" s="327" t="s">
        <v>152</v>
      </c>
      <c r="F8" s="259" t="s">
        <v>152</v>
      </c>
      <c r="G8" s="262" t="s">
        <v>152</v>
      </c>
    </row>
    <row r="9" spans="1:7" ht="15.75" x14ac:dyDescent="0.25">
      <c r="A9" s="246" t="s">
        <v>63</v>
      </c>
      <c r="B9" s="326" t="s">
        <v>152</v>
      </c>
      <c r="C9" s="321" t="s">
        <v>152</v>
      </c>
      <c r="D9" s="321" t="s">
        <v>152</v>
      </c>
      <c r="E9" s="327" t="s">
        <v>152</v>
      </c>
      <c r="F9" s="259" t="s">
        <v>152</v>
      </c>
      <c r="G9" s="262" t="s">
        <v>152</v>
      </c>
    </row>
    <row r="10" spans="1:7" ht="15.75" x14ac:dyDescent="0.25">
      <c r="A10" s="245" t="s">
        <v>123</v>
      </c>
      <c r="B10" s="326" t="s">
        <v>152</v>
      </c>
      <c r="C10" s="321" t="s">
        <v>152</v>
      </c>
      <c r="D10" s="321" t="s">
        <v>152</v>
      </c>
      <c r="E10" s="327" t="s">
        <v>152</v>
      </c>
      <c r="F10" s="259" t="s">
        <v>152</v>
      </c>
      <c r="G10" s="262" t="s">
        <v>152</v>
      </c>
    </row>
    <row r="11" spans="1:7" ht="15.75" x14ac:dyDescent="0.25">
      <c r="A11" s="245" t="s">
        <v>130</v>
      </c>
      <c r="B11" s="251" t="s">
        <v>152</v>
      </c>
      <c r="C11" s="242">
        <v>1</v>
      </c>
      <c r="D11" s="242">
        <v>0</v>
      </c>
      <c r="E11" s="252">
        <v>0</v>
      </c>
      <c r="F11" s="259">
        <f>SUM(B11:E11)</f>
        <v>1</v>
      </c>
      <c r="G11" s="262">
        <f>AVERAGE(B11:E11)</f>
        <v>0.33333333333333331</v>
      </c>
    </row>
    <row r="12" spans="1:7" ht="15.75" x14ac:dyDescent="0.25">
      <c r="A12" s="246" t="s">
        <v>178</v>
      </c>
      <c r="B12" s="326" t="s">
        <v>152</v>
      </c>
      <c r="C12" s="321" t="s">
        <v>152</v>
      </c>
      <c r="D12" s="321" t="s">
        <v>152</v>
      </c>
      <c r="E12" s="327" t="s">
        <v>152</v>
      </c>
      <c r="F12" s="259" t="s">
        <v>152</v>
      </c>
      <c r="G12" s="262" t="s">
        <v>152</v>
      </c>
    </row>
    <row r="13" spans="1:7" ht="15.75" x14ac:dyDescent="0.25">
      <c r="A13" s="246" t="s">
        <v>179</v>
      </c>
      <c r="B13" s="326" t="s">
        <v>152</v>
      </c>
      <c r="C13" s="321" t="s">
        <v>152</v>
      </c>
      <c r="D13" s="321" t="s">
        <v>152</v>
      </c>
      <c r="E13" s="327" t="s">
        <v>152</v>
      </c>
      <c r="F13" s="259" t="s">
        <v>152</v>
      </c>
      <c r="G13" s="262" t="s">
        <v>152</v>
      </c>
    </row>
    <row r="14" spans="1:7" ht="15.75" x14ac:dyDescent="0.25">
      <c r="A14" s="246" t="s">
        <v>127</v>
      </c>
      <c r="B14" s="326" t="s">
        <v>152</v>
      </c>
      <c r="C14" s="321" t="s">
        <v>152</v>
      </c>
      <c r="D14" s="321" t="s">
        <v>152</v>
      </c>
      <c r="E14" s="327" t="s">
        <v>152</v>
      </c>
      <c r="F14" s="259" t="s">
        <v>152</v>
      </c>
      <c r="G14" s="262" t="s">
        <v>152</v>
      </c>
    </row>
    <row r="15" spans="1:7" ht="15.75" x14ac:dyDescent="0.25">
      <c r="A15" s="245" t="s">
        <v>124</v>
      </c>
      <c r="B15" s="251" t="s">
        <v>152</v>
      </c>
      <c r="C15" s="242" t="s">
        <v>152</v>
      </c>
      <c r="D15" s="242" t="s">
        <v>152</v>
      </c>
      <c r="E15" s="252" t="s">
        <v>152</v>
      </c>
      <c r="F15" s="259" t="s">
        <v>152</v>
      </c>
      <c r="G15" s="262" t="s">
        <v>152</v>
      </c>
    </row>
    <row r="16" spans="1:7" ht="15.75" x14ac:dyDescent="0.25">
      <c r="A16" s="245" t="s">
        <v>180</v>
      </c>
      <c r="B16" s="326" t="s">
        <v>152</v>
      </c>
      <c r="C16" s="321">
        <v>1</v>
      </c>
      <c r="D16" s="321">
        <v>0</v>
      </c>
      <c r="E16" s="327">
        <v>0</v>
      </c>
      <c r="F16" s="259">
        <f>SUM(B16:E16)</f>
        <v>1</v>
      </c>
      <c r="G16" s="262">
        <f>AVERAGE(B16:E16)</f>
        <v>0.33333333333333331</v>
      </c>
    </row>
    <row r="17" spans="1:7" ht="15.75" x14ac:dyDescent="0.25">
      <c r="A17" s="246" t="s">
        <v>181</v>
      </c>
      <c r="B17" s="326" t="s">
        <v>152</v>
      </c>
      <c r="C17" s="321" t="s">
        <v>152</v>
      </c>
      <c r="D17" s="321" t="s">
        <v>152</v>
      </c>
      <c r="E17" s="327" t="s">
        <v>152</v>
      </c>
      <c r="F17" s="259" t="s">
        <v>152</v>
      </c>
      <c r="G17" s="262" t="s">
        <v>152</v>
      </c>
    </row>
    <row r="18" spans="1:7" ht="15.75" x14ac:dyDescent="0.25">
      <c r="A18" s="246" t="s">
        <v>91</v>
      </c>
      <c r="B18" s="326" t="s">
        <v>152</v>
      </c>
      <c r="C18" s="321" t="s">
        <v>152</v>
      </c>
      <c r="D18" s="321" t="s">
        <v>152</v>
      </c>
      <c r="E18" s="327" t="s">
        <v>152</v>
      </c>
      <c r="F18" s="259" t="s">
        <v>152</v>
      </c>
      <c r="G18" s="262" t="s">
        <v>152</v>
      </c>
    </row>
    <row r="19" spans="1:7" ht="15.75" x14ac:dyDescent="0.25">
      <c r="A19" s="246" t="s">
        <v>119</v>
      </c>
      <c r="B19" s="251" t="s">
        <v>152</v>
      </c>
      <c r="C19" s="242" t="s">
        <v>152</v>
      </c>
      <c r="D19" s="242" t="s">
        <v>152</v>
      </c>
      <c r="E19" s="252" t="s">
        <v>152</v>
      </c>
      <c r="F19" s="259" t="s">
        <v>152</v>
      </c>
      <c r="G19" s="262" t="s">
        <v>152</v>
      </c>
    </row>
    <row r="20" spans="1:7" ht="15.75" x14ac:dyDescent="0.25">
      <c r="A20" s="246" t="s">
        <v>54</v>
      </c>
      <c r="B20" s="251" t="s">
        <v>152</v>
      </c>
      <c r="C20" s="242" t="s">
        <v>152</v>
      </c>
      <c r="D20" s="242" t="s">
        <v>152</v>
      </c>
      <c r="E20" s="252" t="s">
        <v>152</v>
      </c>
      <c r="F20" s="259" t="s">
        <v>152</v>
      </c>
      <c r="G20" s="262" t="s">
        <v>152</v>
      </c>
    </row>
    <row r="21" spans="1:7" ht="15.75" x14ac:dyDescent="0.25">
      <c r="A21" s="246" t="s">
        <v>99</v>
      </c>
      <c r="B21" s="251" t="s">
        <v>152</v>
      </c>
      <c r="C21" s="242" t="s">
        <v>152</v>
      </c>
      <c r="D21" s="242" t="s">
        <v>152</v>
      </c>
      <c r="E21" s="252" t="s">
        <v>152</v>
      </c>
      <c r="F21" s="259" t="s">
        <v>152</v>
      </c>
      <c r="G21" s="262" t="s">
        <v>152</v>
      </c>
    </row>
    <row r="22" spans="1:7" ht="15.75" x14ac:dyDescent="0.25">
      <c r="A22" s="246" t="s">
        <v>182</v>
      </c>
      <c r="B22" s="251" t="s">
        <v>152</v>
      </c>
      <c r="C22" s="242" t="s">
        <v>152</v>
      </c>
      <c r="D22" s="242" t="s">
        <v>152</v>
      </c>
      <c r="E22" s="252" t="s">
        <v>152</v>
      </c>
      <c r="F22" s="259" t="s">
        <v>152</v>
      </c>
      <c r="G22" s="262" t="s">
        <v>152</v>
      </c>
    </row>
    <row r="23" spans="1:7" ht="15.75" x14ac:dyDescent="0.25">
      <c r="A23" s="246" t="s">
        <v>183</v>
      </c>
      <c r="B23" s="251" t="s">
        <v>152</v>
      </c>
      <c r="C23" s="242" t="s">
        <v>152</v>
      </c>
      <c r="D23" s="242" t="s">
        <v>152</v>
      </c>
      <c r="E23" s="252" t="s">
        <v>152</v>
      </c>
      <c r="F23" s="259" t="s">
        <v>152</v>
      </c>
      <c r="G23" s="262" t="s">
        <v>152</v>
      </c>
    </row>
    <row r="24" spans="1:7" ht="15.75" x14ac:dyDescent="0.25">
      <c r="A24" s="246" t="s">
        <v>140</v>
      </c>
      <c r="B24" s="251" t="s">
        <v>152</v>
      </c>
      <c r="C24" s="242" t="s">
        <v>152</v>
      </c>
      <c r="D24" s="242" t="s">
        <v>152</v>
      </c>
      <c r="E24" s="252" t="s">
        <v>152</v>
      </c>
      <c r="F24" s="259" t="s">
        <v>152</v>
      </c>
      <c r="G24" s="262" t="s">
        <v>152</v>
      </c>
    </row>
    <row r="25" spans="1:7" ht="15.75" x14ac:dyDescent="0.25">
      <c r="A25" s="246" t="s">
        <v>184</v>
      </c>
      <c r="B25" s="326" t="s">
        <v>152</v>
      </c>
      <c r="C25" s="321">
        <v>1</v>
      </c>
      <c r="D25" s="321">
        <v>0</v>
      </c>
      <c r="E25" s="327">
        <v>0</v>
      </c>
      <c r="F25" s="259">
        <f>SUM(B25:E25)</f>
        <v>1</v>
      </c>
      <c r="G25" s="262">
        <f>AVERAGE(B25:E25)</f>
        <v>0.33333333333333331</v>
      </c>
    </row>
    <row r="26" spans="1:7" ht="31.5" x14ac:dyDescent="0.25">
      <c r="A26" s="246" t="s">
        <v>185</v>
      </c>
      <c r="B26" s="251" t="s">
        <v>152</v>
      </c>
      <c r="C26" s="242" t="s">
        <v>152</v>
      </c>
      <c r="D26" s="242" t="s">
        <v>152</v>
      </c>
      <c r="E26" s="252" t="s">
        <v>152</v>
      </c>
      <c r="F26" s="259" t="s">
        <v>152</v>
      </c>
      <c r="G26" s="262" t="s">
        <v>152</v>
      </c>
    </row>
    <row r="27" spans="1:7" ht="15.75" x14ac:dyDescent="0.25">
      <c r="A27" s="246" t="s">
        <v>35</v>
      </c>
      <c r="B27" s="251" t="s">
        <v>152</v>
      </c>
      <c r="C27" s="242" t="s">
        <v>152</v>
      </c>
      <c r="D27" s="242" t="s">
        <v>152</v>
      </c>
      <c r="E27" s="252" t="s">
        <v>152</v>
      </c>
      <c r="F27" s="259" t="s">
        <v>152</v>
      </c>
      <c r="G27" s="262" t="s">
        <v>152</v>
      </c>
    </row>
    <row r="28" spans="1:7" ht="15.75" x14ac:dyDescent="0.25">
      <c r="A28" s="246" t="s">
        <v>186</v>
      </c>
      <c r="B28" s="326" t="s">
        <v>152</v>
      </c>
      <c r="C28" s="321">
        <v>1</v>
      </c>
      <c r="D28" s="321">
        <v>0</v>
      </c>
      <c r="E28" s="327">
        <v>0</v>
      </c>
      <c r="F28" s="259">
        <f>SUM(B28:E28)</f>
        <v>1</v>
      </c>
      <c r="G28" s="262">
        <f>AVERAGE(B28:E28)</f>
        <v>0.33333333333333331</v>
      </c>
    </row>
    <row r="29" spans="1:7" ht="15.75" x14ac:dyDescent="0.25">
      <c r="A29" s="246" t="s">
        <v>79</v>
      </c>
      <c r="B29" s="251" t="s">
        <v>152</v>
      </c>
      <c r="C29" s="242" t="s">
        <v>152</v>
      </c>
      <c r="D29" s="242" t="s">
        <v>152</v>
      </c>
      <c r="E29" s="252" t="s">
        <v>152</v>
      </c>
      <c r="F29" s="259" t="s">
        <v>152</v>
      </c>
      <c r="G29" s="262" t="s">
        <v>152</v>
      </c>
    </row>
    <row r="30" spans="1:7" ht="31.5" x14ac:dyDescent="0.25">
      <c r="A30" s="245" t="s">
        <v>65</v>
      </c>
      <c r="B30" s="251" t="s">
        <v>152</v>
      </c>
      <c r="C30" s="242" t="s">
        <v>152</v>
      </c>
      <c r="D30" s="242" t="s">
        <v>152</v>
      </c>
      <c r="E30" s="252" t="s">
        <v>152</v>
      </c>
      <c r="F30" s="259" t="s">
        <v>152</v>
      </c>
      <c r="G30" s="262" t="s">
        <v>152</v>
      </c>
    </row>
    <row r="31" spans="1:7" ht="15.75" x14ac:dyDescent="0.25">
      <c r="A31" s="245" t="s">
        <v>29</v>
      </c>
      <c r="B31" s="251" t="s">
        <v>152</v>
      </c>
      <c r="C31" s="242" t="s">
        <v>152</v>
      </c>
      <c r="D31" s="242" t="s">
        <v>152</v>
      </c>
      <c r="E31" s="252" t="s">
        <v>152</v>
      </c>
      <c r="F31" s="259" t="s">
        <v>152</v>
      </c>
      <c r="G31" s="262" t="s">
        <v>152</v>
      </c>
    </row>
    <row r="32" spans="1:7" ht="31.5" x14ac:dyDescent="0.25">
      <c r="A32" s="245" t="s">
        <v>120</v>
      </c>
      <c r="B32" s="251" t="s">
        <v>152</v>
      </c>
      <c r="C32" s="242" t="s">
        <v>152</v>
      </c>
      <c r="D32" s="242" t="s">
        <v>152</v>
      </c>
      <c r="E32" s="252" t="s">
        <v>152</v>
      </c>
      <c r="F32" s="259" t="s">
        <v>152</v>
      </c>
      <c r="G32" s="262" t="s">
        <v>152</v>
      </c>
    </row>
    <row r="33" spans="1:7" ht="15.75" x14ac:dyDescent="0.25">
      <c r="A33" s="245" t="s">
        <v>187</v>
      </c>
      <c r="B33" s="251" t="s">
        <v>152</v>
      </c>
      <c r="C33" s="242" t="s">
        <v>152</v>
      </c>
      <c r="D33" s="242" t="s">
        <v>152</v>
      </c>
      <c r="E33" s="252" t="s">
        <v>152</v>
      </c>
      <c r="F33" s="259" t="s">
        <v>152</v>
      </c>
      <c r="G33" s="262" t="s">
        <v>152</v>
      </c>
    </row>
    <row r="34" spans="1:7" ht="15.75" x14ac:dyDescent="0.25">
      <c r="A34" s="245" t="s">
        <v>188</v>
      </c>
      <c r="B34" s="326" t="s">
        <v>152</v>
      </c>
      <c r="C34" s="321">
        <v>1</v>
      </c>
      <c r="D34" s="321">
        <v>0</v>
      </c>
      <c r="E34" s="327">
        <v>0</v>
      </c>
      <c r="F34" s="259">
        <f>SUM(B34:E34)</f>
        <v>1</v>
      </c>
      <c r="G34" s="262">
        <f>AVERAGE(B34:E34)</f>
        <v>0.33333333333333331</v>
      </c>
    </row>
    <row r="35" spans="1:7" ht="15.75" x14ac:dyDescent="0.25">
      <c r="A35" s="245" t="s">
        <v>56</v>
      </c>
      <c r="B35" s="251" t="s">
        <v>152</v>
      </c>
      <c r="C35" s="242" t="s">
        <v>152</v>
      </c>
      <c r="D35" s="242" t="s">
        <v>152</v>
      </c>
      <c r="E35" s="252" t="s">
        <v>152</v>
      </c>
      <c r="F35" s="259" t="s">
        <v>152</v>
      </c>
      <c r="G35" s="259" t="s">
        <v>152</v>
      </c>
    </row>
    <row r="36" spans="1:7" ht="15.75" x14ac:dyDescent="0.25">
      <c r="A36" s="245" t="s">
        <v>17</v>
      </c>
      <c r="B36" s="251" t="s">
        <v>152</v>
      </c>
      <c r="C36" s="242" t="s">
        <v>152</v>
      </c>
      <c r="D36" s="242" t="s">
        <v>152</v>
      </c>
      <c r="E36" s="252" t="s">
        <v>152</v>
      </c>
      <c r="F36" s="259" t="s">
        <v>152</v>
      </c>
      <c r="G36" s="259" t="s">
        <v>152</v>
      </c>
    </row>
    <row r="37" spans="1:7" ht="15.75" x14ac:dyDescent="0.25">
      <c r="A37" s="245" t="s">
        <v>189</v>
      </c>
      <c r="B37" s="326" t="s">
        <v>152</v>
      </c>
      <c r="C37" s="321" t="s">
        <v>152</v>
      </c>
      <c r="D37" s="321" t="s">
        <v>152</v>
      </c>
      <c r="E37" s="327" t="s">
        <v>152</v>
      </c>
      <c r="F37" s="259" t="s">
        <v>152</v>
      </c>
      <c r="G37" s="259" t="s">
        <v>152</v>
      </c>
    </row>
    <row r="38" spans="1:7" ht="31.5" x14ac:dyDescent="0.25">
      <c r="A38" s="245" t="s">
        <v>139</v>
      </c>
      <c r="B38" s="251" t="s">
        <v>152</v>
      </c>
      <c r="C38" s="242" t="s">
        <v>152</v>
      </c>
      <c r="D38" s="242" t="s">
        <v>152</v>
      </c>
      <c r="E38" s="252" t="s">
        <v>152</v>
      </c>
      <c r="F38" s="259" t="s">
        <v>152</v>
      </c>
      <c r="G38" s="259" t="s">
        <v>152</v>
      </c>
    </row>
    <row r="39" spans="1:7" ht="15.75" x14ac:dyDescent="0.25">
      <c r="A39" s="245" t="s">
        <v>132</v>
      </c>
      <c r="B39" s="251" t="s">
        <v>152</v>
      </c>
      <c r="C39" s="242" t="s">
        <v>152</v>
      </c>
      <c r="D39" s="242" t="s">
        <v>152</v>
      </c>
      <c r="E39" s="252" t="s">
        <v>152</v>
      </c>
      <c r="F39" s="259" t="s">
        <v>152</v>
      </c>
      <c r="G39" s="259" t="s">
        <v>152</v>
      </c>
    </row>
    <row r="40" spans="1:7" ht="15.75" x14ac:dyDescent="0.25">
      <c r="A40" s="245" t="s">
        <v>58</v>
      </c>
      <c r="B40" s="251" t="s">
        <v>152</v>
      </c>
      <c r="C40" s="242" t="s">
        <v>152</v>
      </c>
      <c r="D40" s="242" t="s">
        <v>152</v>
      </c>
      <c r="E40" s="252" t="s">
        <v>152</v>
      </c>
      <c r="F40" s="259" t="s">
        <v>152</v>
      </c>
      <c r="G40" s="259" t="s">
        <v>152</v>
      </c>
    </row>
    <row r="41" spans="1:7" ht="15.75" x14ac:dyDescent="0.25">
      <c r="A41" s="245" t="s">
        <v>117</v>
      </c>
      <c r="B41" s="251" t="s">
        <v>152</v>
      </c>
      <c r="C41" s="242" t="s">
        <v>152</v>
      </c>
      <c r="D41" s="242" t="s">
        <v>152</v>
      </c>
      <c r="E41" s="252" t="s">
        <v>152</v>
      </c>
      <c r="F41" s="259" t="s">
        <v>152</v>
      </c>
      <c r="G41" s="259" t="s">
        <v>152</v>
      </c>
    </row>
    <row r="42" spans="1:7" ht="15.75" x14ac:dyDescent="0.25">
      <c r="A42" s="245" t="s">
        <v>142</v>
      </c>
      <c r="B42" s="251" t="s">
        <v>152</v>
      </c>
      <c r="C42" s="242" t="s">
        <v>152</v>
      </c>
      <c r="D42" s="242" t="s">
        <v>152</v>
      </c>
      <c r="E42" s="252" t="s">
        <v>152</v>
      </c>
      <c r="F42" s="259" t="s">
        <v>152</v>
      </c>
      <c r="G42" s="259" t="s">
        <v>152</v>
      </c>
    </row>
    <row r="43" spans="1:7" ht="15.75" x14ac:dyDescent="0.25">
      <c r="A43" s="245" t="s">
        <v>121</v>
      </c>
      <c r="B43" s="251" t="s">
        <v>152</v>
      </c>
      <c r="C43" s="242" t="s">
        <v>152</v>
      </c>
      <c r="D43" s="242" t="s">
        <v>152</v>
      </c>
      <c r="E43" s="252" t="s">
        <v>152</v>
      </c>
      <c r="F43" s="259" t="s">
        <v>152</v>
      </c>
      <c r="G43" s="259" t="s">
        <v>152</v>
      </c>
    </row>
    <row r="44" spans="1:7" ht="15.75" x14ac:dyDescent="0.25">
      <c r="A44" s="245" t="s">
        <v>45</v>
      </c>
      <c r="B44" s="251" t="s">
        <v>152</v>
      </c>
      <c r="C44" s="242" t="s">
        <v>152</v>
      </c>
      <c r="D44" s="242" t="s">
        <v>152</v>
      </c>
      <c r="E44" s="252" t="s">
        <v>152</v>
      </c>
      <c r="F44" s="259" t="s">
        <v>152</v>
      </c>
      <c r="G44" s="259" t="s">
        <v>152</v>
      </c>
    </row>
    <row r="45" spans="1:7" ht="15.75" x14ac:dyDescent="0.25">
      <c r="A45" s="245" t="s">
        <v>190</v>
      </c>
      <c r="B45" s="326" t="s">
        <v>152</v>
      </c>
      <c r="C45" s="321">
        <v>1</v>
      </c>
      <c r="D45" s="321">
        <v>0</v>
      </c>
      <c r="E45" s="327">
        <v>0</v>
      </c>
      <c r="F45" s="259">
        <f>SUM(B45:E45)</f>
        <v>1</v>
      </c>
      <c r="G45" s="262">
        <f>AVERAGE(B45:E45)</f>
        <v>0.33333333333333331</v>
      </c>
    </row>
    <row r="46" spans="1:7" ht="15.75" x14ac:dyDescent="0.25">
      <c r="A46" s="245" t="s">
        <v>85</v>
      </c>
      <c r="B46" s="251" t="s">
        <v>152</v>
      </c>
      <c r="C46" s="242" t="s">
        <v>152</v>
      </c>
      <c r="D46" s="242" t="s">
        <v>152</v>
      </c>
      <c r="E46" s="252" t="s">
        <v>152</v>
      </c>
      <c r="F46" s="259" t="s">
        <v>152</v>
      </c>
      <c r="G46" s="262" t="s">
        <v>152</v>
      </c>
    </row>
    <row r="47" spans="1:7" ht="15.75" x14ac:dyDescent="0.25">
      <c r="A47" s="245" t="s">
        <v>66</v>
      </c>
      <c r="B47" s="326" t="s">
        <v>152</v>
      </c>
      <c r="C47" s="321">
        <v>1</v>
      </c>
      <c r="D47" s="321">
        <v>0</v>
      </c>
      <c r="E47" s="327">
        <v>0</v>
      </c>
      <c r="F47" s="259">
        <f>SUM(B47:E47)</f>
        <v>1</v>
      </c>
      <c r="G47" s="262">
        <f>AVERAGE(B47:E47)</f>
        <v>0.33333333333333331</v>
      </c>
    </row>
    <row r="48" spans="1:7" ht="15.75" x14ac:dyDescent="0.25">
      <c r="A48" s="245" t="s">
        <v>46</v>
      </c>
      <c r="B48" s="251" t="s">
        <v>152</v>
      </c>
      <c r="C48" s="242" t="s">
        <v>152</v>
      </c>
      <c r="D48" s="242" t="s">
        <v>152</v>
      </c>
      <c r="E48" s="252" t="s">
        <v>152</v>
      </c>
      <c r="F48" s="259" t="s">
        <v>152</v>
      </c>
      <c r="G48" s="262" t="s">
        <v>152</v>
      </c>
    </row>
    <row r="49" spans="1:7" ht="15.75" x14ac:dyDescent="0.25">
      <c r="A49" s="245" t="s">
        <v>191</v>
      </c>
      <c r="B49" s="251" t="s">
        <v>152</v>
      </c>
      <c r="C49" s="242" t="s">
        <v>152</v>
      </c>
      <c r="D49" s="242" t="s">
        <v>152</v>
      </c>
      <c r="E49" s="252" t="s">
        <v>152</v>
      </c>
      <c r="F49" s="259" t="s">
        <v>152</v>
      </c>
      <c r="G49" s="262" t="s">
        <v>152</v>
      </c>
    </row>
    <row r="50" spans="1:7" ht="15.75" x14ac:dyDescent="0.25">
      <c r="A50" s="245" t="s">
        <v>86</v>
      </c>
      <c r="B50" s="251" t="s">
        <v>152</v>
      </c>
      <c r="C50" s="242" t="s">
        <v>152</v>
      </c>
      <c r="D50" s="242" t="s">
        <v>152</v>
      </c>
      <c r="E50" s="252" t="s">
        <v>152</v>
      </c>
      <c r="F50" s="259" t="s">
        <v>152</v>
      </c>
      <c r="G50" s="262" t="s">
        <v>152</v>
      </c>
    </row>
    <row r="51" spans="1:7" ht="15.75" x14ac:dyDescent="0.25">
      <c r="A51" s="245" t="s">
        <v>104</v>
      </c>
      <c r="B51" s="251" t="s">
        <v>152</v>
      </c>
      <c r="C51" s="242">
        <v>1</v>
      </c>
      <c r="D51" s="242">
        <v>0</v>
      </c>
      <c r="E51" s="252">
        <v>0</v>
      </c>
      <c r="F51" s="259">
        <f>SUM(B51:E51)</f>
        <v>1</v>
      </c>
      <c r="G51" s="262">
        <f>AVERAGE(B51:E51)</f>
        <v>0.33333333333333331</v>
      </c>
    </row>
    <row r="52" spans="1:7" ht="15.75" x14ac:dyDescent="0.25">
      <c r="A52" s="245" t="s">
        <v>192</v>
      </c>
      <c r="B52" s="251" t="s">
        <v>152</v>
      </c>
      <c r="C52" s="242" t="s">
        <v>152</v>
      </c>
      <c r="D52" s="242" t="s">
        <v>152</v>
      </c>
      <c r="E52" s="252" t="s">
        <v>152</v>
      </c>
      <c r="F52" s="259" t="s">
        <v>152</v>
      </c>
      <c r="G52" s="262" t="s">
        <v>152</v>
      </c>
    </row>
    <row r="53" spans="1:7" ht="15.75" x14ac:dyDescent="0.25">
      <c r="A53" s="245" t="s">
        <v>76</v>
      </c>
      <c r="B53" s="251" t="s">
        <v>152</v>
      </c>
      <c r="C53" s="242" t="s">
        <v>152</v>
      </c>
      <c r="D53" s="242" t="s">
        <v>152</v>
      </c>
      <c r="E53" s="252" t="s">
        <v>152</v>
      </c>
      <c r="F53" s="259" t="s">
        <v>152</v>
      </c>
      <c r="G53" s="262" t="s">
        <v>152</v>
      </c>
    </row>
    <row r="54" spans="1:7" ht="15.75" x14ac:dyDescent="0.25">
      <c r="A54" s="245" t="s">
        <v>193</v>
      </c>
      <c r="B54" s="326">
        <v>1</v>
      </c>
      <c r="C54" s="321" t="s">
        <v>152</v>
      </c>
      <c r="D54" s="321" t="s">
        <v>152</v>
      </c>
      <c r="E54" s="327" t="s">
        <v>152</v>
      </c>
      <c r="F54" s="259">
        <f>SUM(B54:E54)</f>
        <v>1</v>
      </c>
      <c r="G54" s="262">
        <f>AVERAGE(B54:E54)</f>
        <v>1</v>
      </c>
    </row>
    <row r="55" spans="1:7" ht="15.75" x14ac:dyDescent="0.25">
      <c r="A55" s="245" t="s">
        <v>36</v>
      </c>
      <c r="B55" s="251" t="s">
        <v>152</v>
      </c>
      <c r="C55" s="242" t="s">
        <v>152</v>
      </c>
      <c r="D55" s="242" t="s">
        <v>152</v>
      </c>
      <c r="E55" s="252" t="s">
        <v>152</v>
      </c>
      <c r="F55" s="259" t="s">
        <v>152</v>
      </c>
      <c r="G55" s="262" t="s">
        <v>152</v>
      </c>
    </row>
    <row r="56" spans="1:7" ht="15.75" x14ac:dyDescent="0.25">
      <c r="A56" s="245" t="s">
        <v>89</v>
      </c>
      <c r="B56" s="251" t="s">
        <v>152</v>
      </c>
      <c r="C56" s="242" t="s">
        <v>152</v>
      </c>
      <c r="D56" s="242" t="s">
        <v>152</v>
      </c>
      <c r="E56" s="252" t="s">
        <v>152</v>
      </c>
      <c r="F56" s="259" t="s">
        <v>152</v>
      </c>
      <c r="G56" s="262" t="s">
        <v>152</v>
      </c>
    </row>
    <row r="57" spans="1:7" ht="15.75" x14ac:dyDescent="0.25">
      <c r="A57" s="245" t="s">
        <v>32</v>
      </c>
      <c r="B57" s="251" t="s">
        <v>152</v>
      </c>
      <c r="C57" s="242" t="s">
        <v>152</v>
      </c>
      <c r="D57" s="242" t="s">
        <v>152</v>
      </c>
      <c r="E57" s="252" t="s">
        <v>152</v>
      </c>
      <c r="F57" s="259" t="s">
        <v>152</v>
      </c>
      <c r="G57" s="262" t="s">
        <v>152</v>
      </c>
    </row>
    <row r="58" spans="1:7" ht="15.75" x14ac:dyDescent="0.25">
      <c r="A58" s="245" t="s">
        <v>71</v>
      </c>
      <c r="B58" s="326" t="s">
        <v>152</v>
      </c>
      <c r="C58" s="321">
        <v>1</v>
      </c>
      <c r="D58" s="321">
        <v>0</v>
      </c>
      <c r="E58" s="327">
        <v>0</v>
      </c>
      <c r="F58" s="259">
        <f>SUM(B58:E58)</f>
        <v>1</v>
      </c>
      <c r="G58" s="262">
        <f>AVERAGE(B58:E58)</f>
        <v>0.33333333333333331</v>
      </c>
    </row>
    <row r="59" spans="1:7" ht="15.75" x14ac:dyDescent="0.25">
      <c r="A59" s="245" t="s">
        <v>92</v>
      </c>
      <c r="B59" s="251" t="s">
        <v>152</v>
      </c>
      <c r="C59" s="242" t="s">
        <v>152</v>
      </c>
      <c r="D59" s="242" t="s">
        <v>152</v>
      </c>
      <c r="E59" s="252" t="s">
        <v>152</v>
      </c>
      <c r="F59" s="259" t="s">
        <v>152</v>
      </c>
      <c r="G59" s="262" t="s">
        <v>152</v>
      </c>
    </row>
    <row r="60" spans="1:7" ht="15.75" x14ac:dyDescent="0.25">
      <c r="A60" s="245" t="s">
        <v>93</v>
      </c>
      <c r="B60" s="251" t="s">
        <v>152</v>
      </c>
      <c r="C60" s="242" t="s">
        <v>152</v>
      </c>
      <c r="D60" s="242" t="s">
        <v>152</v>
      </c>
      <c r="E60" s="252" t="s">
        <v>152</v>
      </c>
      <c r="F60" s="259" t="s">
        <v>152</v>
      </c>
      <c r="G60" s="262" t="s">
        <v>152</v>
      </c>
    </row>
    <row r="61" spans="1:7" ht="15.75" x14ac:dyDescent="0.25">
      <c r="A61" s="245" t="s">
        <v>88</v>
      </c>
      <c r="B61" s="251" t="s">
        <v>152</v>
      </c>
      <c r="C61" s="242" t="s">
        <v>152</v>
      </c>
      <c r="D61" s="242" t="s">
        <v>152</v>
      </c>
      <c r="E61" s="252" t="s">
        <v>152</v>
      </c>
      <c r="F61" s="259" t="s">
        <v>152</v>
      </c>
      <c r="G61" s="262" t="s">
        <v>152</v>
      </c>
    </row>
    <row r="62" spans="1:7" ht="15.75" x14ac:dyDescent="0.25">
      <c r="A62" s="245" t="s">
        <v>141</v>
      </c>
      <c r="B62" s="251" t="s">
        <v>152</v>
      </c>
      <c r="C62" s="242" t="s">
        <v>152</v>
      </c>
      <c r="D62" s="242" t="s">
        <v>152</v>
      </c>
      <c r="E62" s="252" t="s">
        <v>152</v>
      </c>
      <c r="F62" s="259" t="s">
        <v>152</v>
      </c>
      <c r="G62" s="262" t="s">
        <v>152</v>
      </c>
    </row>
    <row r="63" spans="1:7" ht="15.75" x14ac:dyDescent="0.25">
      <c r="A63" s="245" t="s">
        <v>133</v>
      </c>
      <c r="B63" s="251" t="s">
        <v>152</v>
      </c>
      <c r="C63" s="242" t="s">
        <v>152</v>
      </c>
      <c r="D63" s="242" t="s">
        <v>152</v>
      </c>
      <c r="E63" s="252" t="s">
        <v>152</v>
      </c>
      <c r="F63" s="259" t="s">
        <v>152</v>
      </c>
      <c r="G63" s="262" t="s">
        <v>152</v>
      </c>
    </row>
    <row r="64" spans="1:7" ht="15.75" x14ac:dyDescent="0.25">
      <c r="A64" s="245" t="s">
        <v>136</v>
      </c>
      <c r="B64" s="251" t="s">
        <v>152</v>
      </c>
      <c r="C64" s="242" t="s">
        <v>152</v>
      </c>
      <c r="D64" s="242" t="s">
        <v>152</v>
      </c>
      <c r="E64" s="252" t="s">
        <v>152</v>
      </c>
      <c r="F64" s="259" t="s">
        <v>152</v>
      </c>
      <c r="G64" s="262" t="s">
        <v>152</v>
      </c>
    </row>
    <row r="65" spans="1:7" ht="15.75" x14ac:dyDescent="0.25">
      <c r="A65" s="245" t="s">
        <v>137</v>
      </c>
      <c r="B65" s="251" t="s">
        <v>152</v>
      </c>
      <c r="C65" s="242" t="s">
        <v>152</v>
      </c>
      <c r="D65" s="242" t="s">
        <v>152</v>
      </c>
      <c r="E65" s="252" t="s">
        <v>152</v>
      </c>
      <c r="F65" s="259" t="s">
        <v>152</v>
      </c>
      <c r="G65" s="262" t="s">
        <v>152</v>
      </c>
    </row>
    <row r="66" spans="1:7" ht="15.75" x14ac:dyDescent="0.25">
      <c r="A66" s="245" t="s">
        <v>115</v>
      </c>
      <c r="B66" s="326" t="s">
        <v>152</v>
      </c>
      <c r="C66" s="321">
        <v>1</v>
      </c>
      <c r="D66" s="321">
        <v>0</v>
      </c>
      <c r="E66" s="327">
        <v>0</v>
      </c>
      <c r="F66" s="259">
        <f>SUM(B66:E66)</f>
        <v>1</v>
      </c>
      <c r="G66" s="262">
        <f>AVERAGE(B66:E66)</f>
        <v>0.33333333333333331</v>
      </c>
    </row>
    <row r="67" spans="1:7" ht="15.75" x14ac:dyDescent="0.25">
      <c r="A67" s="245" t="s">
        <v>195</v>
      </c>
      <c r="B67" s="251" t="s">
        <v>152</v>
      </c>
      <c r="C67" s="242" t="s">
        <v>152</v>
      </c>
      <c r="D67" s="242" t="s">
        <v>152</v>
      </c>
      <c r="E67" s="252" t="s">
        <v>152</v>
      </c>
      <c r="F67" s="259" t="s">
        <v>152</v>
      </c>
      <c r="G67" s="262" t="s">
        <v>152</v>
      </c>
    </row>
    <row r="68" spans="1:7" ht="15.75" x14ac:dyDescent="0.25">
      <c r="A68" s="245" t="s">
        <v>80</v>
      </c>
      <c r="B68" s="251" t="s">
        <v>152</v>
      </c>
      <c r="C68" s="242" t="s">
        <v>152</v>
      </c>
      <c r="D68" s="242" t="s">
        <v>152</v>
      </c>
      <c r="E68" s="252" t="s">
        <v>152</v>
      </c>
      <c r="F68" s="259" t="s">
        <v>152</v>
      </c>
      <c r="G68" s="262" t="s">
        <v>152</v>
      </c>
    </row>
    <row r="69" spans="1:7" ht="31.5" x14ac:dyDescent="0.25">
      <c r="A69" s="245" t="s">
        <v>196</v>
      </c>
      <c r="B69" s="251" t="s">
        <v>152</v>
      </c>
      <c r="C69" s="242" t="s">
        <v>152</v>
      </c>
      <c r="D69" s="242" t="s">
        <v>152</v>
      </c>
      <c r="E69" s="252" t="s">
        <v>152</v>
      </c>
      <c r="F69" s="259" t="s">
        <v>152</v>
      </c>
      <c r="G69" s="262" t="s">
        <v>152</v>
      </c>
    </row>
    <row r="70" spans="1:7" ht="15.75" x14ac:dyDescent="0.25">
      <c r="A70" s="245" t="s">
        <v>96</v>
      </c>
      <c r="B70" s="251" t="s">
        <v>152</v>
      </c>
      <c r="C70" s="242" t="s">
        <v>152</v>
      </c>
      <c r="D70" s="242" t="s">
        <v>152</v>
      </c>
      <c r="E70" s="252" t="s">
        <v>152</v>
      </c>
      <c r="F70" s="259" t="s">
        <v>152</v>
      </c>
      <c r="G70" s="262" t="s">
        <v>152</v>
      </c>
    </row>
    <row r="71" spans="1:7" ht="15.75" x14ac:dyDescent="0.25">
      <c r="A71" s="245" t="s">
        <v>25</v>
      </c>
      <c r="B71" s="251" t="s">
        <v>152</v>
      </c>
      <c r="C71" s="242" t="s">
        <v>152</v>
      </c>
      <c r="D71" s="242" t="s">
        <v>152</v>
      </c>
      <c r="E71" s="252" t="s">
        <v>152</v>
      </c>
      <c r="F71" s="259" t="s">
        <v>152</v>
      </c>
      <c r="G71" s="262" t="s">
        <v>152</v>
      </c>
    </row>
    <row r="72" spans="1:7" ht="15.75" x14ac:dyDescent="0.25">
      <c r="A72" s="245" t="s">
        <v>106</v>
      </c>
      <c r="B72" s="251" t="s">
        <v>152</v>
      </c>
      <c r="C72" s="242" t="s">
        <v>152</v>
      </c>
      <c r="D72" s="242" t="s">
        <v>152</v>
      </c>
      <c r="E72" s="252" t="s">
        <v>152</v>
      </c>
      <c r="F72" s="259" t="s">
        <v>152</v>
      </c>
      <c r="G72" s="262" t="s">
        <v>152</v>
      </c>
    </row>
    <row r="73" spans="1:7" ht="15.75" x14ac:dyDescent="0.25">
      <c r="A73" s="245" t="s">
        <v>147</v>
      </c>
      <c r="B73" s="251" t="s">
        <v>152</v>
      </c>
      <c r="C73" s="242" t="s">
        <v>152</v>
      </c>
      <c r="D73" s="242" t="s">
        <v>152</v>
      </c>
      <c r="E73" s="252" t="s">
        <v>152</v>
      </c>
      <c r="F73" s="259" t="s">
        <v>152</v>
      </c>
      <c r="G73" s="262" t="s">
        <v>152</v>
      </c>
    </row>
    <row r="74" spans="1:7" ht="15.75" x14ac:dyDescent="0.25">
      <c r="A74" s="245" t="s">
        <v>42</v>
      </c>
      <c r="B74" s="251" t="s">
        <v>152</v>
      </c>
      <c r="C74" s="242" t="s">
        <v>152</v>
      </c>
      <c r="D74" s="242" t="s">
        <v>152</v>
      </c>
      <c r="E74" s="252" t="s">
        <v>152</v>
      </c>
      <c r="F74" s="259" t="s">
        <v>152</v>
      </c>
      <c r="G74" s="262" t="s">
        <v>152</v>
      </c>
    </row>
    <row r="75" spans="1:7" ht="15.75" x14ac:dyDescent="0.25">
      <c r="A75" s="245" t="s">
        <v>97</v>
      </c>
      <c r="B75" s="251" t="s">
        <v>152</v>
      </c>
      <c r="C75" s="242" t="s">
        <v>152</v>
      </c>
      <c r="D75" s="242" t="s">
        <v>152</v>
      </c>
      <c r="E75" s="252" t="s">
        <v>152</v>
      </c>
      <c r="F75" s="259" t="s">
        <v>152</v>
      </c>
      <c r="G75" s="262" t="s">
        <v>152</v>
      </c>
    </row>
    <row r="76" spans="1:7" ht="15.75" x14ac:dyDescent="0.25">
      <c r="A76" s="245" t="s">
        <v>197</v>
      </c>
      <c r="B76" s="326" t="s">
        <v>152</v>
      </c>
      <c r="C76" s="321">
        <v>1</v>
      </c>
      <c r="D76" s="321">
        <v>0</v>
      </c>
      <c r="E76" s="327">
        <v>0</v>
      </c>
      <c r="F76" s="259">
        <f>SUM(B76:E76)</f>
        <v>1</v>
      </c>
      <c r="G76" s="262">
        <f>AVERAGE(B76:E76)</f>
        <v>0.33333333333333331</v>
      </c>
    </row>
    <row r="77" spans="1:7" ht="15.75" x14ac:dyDescent="0.25">
      <c r="A77" s="245" t="s">
        <v>145</v>
      </c>
      <c r="B77" s="251" t="s">
        <v>152</v>
      </c>
      <c r="C77" s="242" t="s">
        <v>152</v>
      </c>
      <c r="D77" s="242" t="s">
        <v>152</v>
      </c>
      <c r="E77" s="252" t="s">
        <v>152</v>
      </c>
      <c r="F77" s="259" t="s">
        <v>152</v>
      </c>
      <c r="G77" s="262" t="s">
        <v>152</v>
      </c>
    </row>
    <row r="78" spans="1:7" ht="15.75" x14ac:dyDescent="0.25">
      <c r="A78" s="245" t="s">
        <v>135</v>
      </c>
      <c r="B78" s="326" t="s">
        <v>152</v>
      </c>
      <c r="C78" s="321">
        <v>1</v>
      </c>
      <c r="D78" s="321">
        <v>0</v>
      </c>
      <c r="E78" s="327">
        <v>1</v>
      </c>
      <c r="F78" s="259">
        <f>SUM(B78:E78)</f>
        <v>2</v>
      </c>
      <c r="G78" s="262">
        <f>AVERAGE(B78:E78)</f>
        <v>0.66666666666666663</v>
      </c>
    </row>
    <row r="79" spans="1:7" ht="15.75" x14ac:dyDescent="0.25">
      <c r="A79" s="245" t="s">
        <v>198</v>
      </c>
      <c r="B79" s="251" t="s">
        <v>152</v>
      </c>
      <c r="C79" s="242" t="s">
        <v>152</v>
      </c>
      <c r="D79" s="242" t="s">
        <v>152</v>
      </c>
      <c r="E79" s="252" t="s">
        <v>152</v>
      </c>
      <c r="F79" s="259" t="s">
        <v>152</v>
      </c>
      <c r="G79" s="262" t="s">
        <v>152</v>
      </c>
    </row>
    <row r="80" spans="1:7" ht="15.75" x14ac:dyDescent="0.25">
      <c r="A80" s="245" t="s">
        <v>113</v>
      </c>
      <c r="B80" s="251" t="s">
        <v>152</v>
      </c>
      <c r="C80" s="242" t="s">
        <v>152</v>
      </c>
      <c r="D80" s="242" t="s">
        <v>152</v>
      </c>
      <c r="E80" s="252" t="s">
        <v>152</v>
      </c>
      <c r="F80" s="259" t="s">
        <v>152</v>
      </c>
      <c r="G80" s="262" t="s">
        <v>152</v>
      </c>
    </row>
    <row r="81" spans="1:7" ht="15.75" x14ac:dyDescent="0.25">
      <c r="A81" s="245" t="s">
        <v>199</v>
      </c>
      <c r="B81" s="251" t="s">
        <v>152</v>
      </c>
      <c r="C81" s="242" t="s">
        <v>152</v>
      </c>
      <c r="D81" s="242" t="s">
        <v>152</v>
      </c>
      <c r="E81" s="252" t="s">
        <v>152</v>
      </c>
      <c r="F81" s="259" t="s">
        <v>152</v>
      </c>
      <c r="G81" s="262" t="s">
        <v>152</v>
      </c>
    </row>
    <row r="82" spans="1:7" ht="15.75" x14ac:dyDescent="0.25">
      <c r="A82" s="245" t="s">
        <v>44</v>
      </c>
      <c r="B82" s="251" t="s">
        <v>152</v>
      </c>
      <c r="C82" s="242" t="s">
        <v>152</v>
      </c>
      <c r="D82" s="242" t="s">
        <v>152</v>
      </c>
      <c r="E82" s="252" t="s">
        <v>152</v>
      </c>
      <c r="F82" s="259" t="s">
        <v>152</v>
      </c>
      <c r="G82" s="262" t="s">
        <v>152</v>
      </c>
    </row>
    <row r="83" spans="1:7" ht="15.75" x14ac:dyDescent="0.25">
      <c r="A83" s="245" t="s">
        <v>200</v>
      </c>
      <c r="B83" s="251" t="s">
        <v>152</v>
      </c>
      <c r="C83" s="242" t="s">
        <v>152</v>
      </c>
      <c r="D83" s="242" t="s">
        <v>152</v>
      </c>
      <c r="E83" s="252" t="s">
        <v>152</v>
      </c>
      <c r="F83" s="259" t="s">
        <v>152</v>
      </c>
      <c r="G83" s="262" t="s">
        <v>152</v>
      </c>
    </row>
    <row r="84" spans="1:7" ht="15.75" x14ac:dyDescent="0.25">
      <c r="A84" s="245" t="s">
        <v>201</v>
      </c>
      <c r="B84" s="251" t="s">
        <v>152</v>
      </c>
      <c r="C84" s="242" t="s">
        <v>152</v>
      </c>
      <c r="D84" s="242" t="s">
        <v>152</v>
      </c>
      <c r="E84" s="252" t="s">
        <v>152</v>
      </c>
      <c r="F84" s="259" t="s">
        <v>152</v>
      </c>
      <c r="G84" s="262" t="s">
        <v>152</v>
      </c>
    </row>
    <row r="85" spans="1:7" ht="15.75" x14ac:dyDescent="0.25">
      <c r="A85" s="245" t="s">
        <v>144</v>
      </c>
      <c r="B85" s="251" t="s">
        <v>152</v>
      </c>
      <c r="C85" s="242" t="s">
        <v>152</v>
      </c>
      <c r="D85" s="242" t="s">
        <v>152</v>
      </c>
      <c r="E85" s="252" t="s">
        <v>152</v>
      </c>
      <c r="F85" s="259" t="s">
        <v>152</v>
      </c>
      <c r="G85" s="262" t="s">
        <v>152</v>
      </c>
    </row>
    <row r="86" spans="1:7" ht="15.75" x14ac:dyDescent="0.25">
      <c r="A86" s="245" t="s">
        <v>81</v>
      </c>
      <c r="B86" s="251" t="s">
        <v>152</v>
      </c>
      <c r="C86" s="242" t="s">
        <v>152</v>
      </c>
      <c r="D86" s="242" t="s">
        <v>152</v>
      </c>
      <c r="E86" s="252" t="s">
        <v>152</v>
      </c>
      <c r="F86" s="259" t="s">
        <v>152</v>
      </c>
      <c r="G86" s="262" t="s">
        <v>152</v>
      </c>
    </row>
    <row r="87" spans="1:7" ht="15.75" x14ac:dyDescent="0.25">
      <c r="A87" s="245" t="s">
        <v>146</v>
      </c>
      <c r="B87" s="251" t="s">
        <v>152</v>
      </c>
      <c r="C87" s="242" t="s">
        <v>152</v>
      </c>
      <c r="D87" s="242" t="s">
        <v>152</v>
      </c>
      <c r="E87" s="252" t="s">
        <v>152</v>
      </c>
      <c r="F87" s="259" t="s">
        <v>152</v>
      </c>
      <c r="G87" s="262" t="s">
        <v>152</v>
      </c>
    </row>
    <row r="88" spans="1:7" ht="15.75" x14ac:dyDescent="0.25">
      <c r="A88" s="245" t="s">
        <v>48</v>
      </c>
      <c r="B88" s="251" t="s">
        <v>152</v>
      </c>
      <c r="C88" s="242" t="s">
        <v>152</v>
      </c>
      <c r="D88" s="242" t="s">
        <v>152</v>
      </c>
      <c r="E88" s="252" t="s">
        <v>152</v>
      </c>
      <c r="F88" s="259" t="s">
        <v>152</v>
      </c>
      <c r="G88" s="262" t="s">
        <v>152</v>
      </c>
    </row>
    <row r="89" spans="1:7" ht="15.75" x14ac:dyDescent="0.25">
      <c r="A89" s="245" t="s">
        <v>70</v>
      </c>
      <c r="B89" s="326" t="s">
        <v>152</v>
      </c>
      <c r="C89" s="321">
        <v>1</v>
      </c>
      <c r="D89" s="321">
        <v>0</v>
      </c>
      <c r="E89" s="327">
        <v>1</v>
      </c>
      <c r="F89" s="259">
        <f>SUM(B89:E89)</f>
        <v>2</v>
      </c>
      <c r="G89" s="262">
        <f>AVERAGE(B89:E89)</f>
        <v>0.66666666666666663</v>
      </c>
    </row>
    <row r="90" spans="1:7" ht="15.75" x14ac:dyDescent="0.25">
      <c r="A90" s="245" t="s">
        <v>108</v>
      </c>
      <c r="B90" s="326" t="s">
        <v>152</v>
      </c>
      <c r="C90" s="321" t="s">
        <v>152</v>
      </c>
      <c r="D90" s="321" t="s">
        <v>152</v>
      </c>
      <c r="E90" s="327" t="s">
        <v>152</v>
      </c>
      <c r="F90" s="259" t="s">
        <v>152</v>
      </c>
      <c r="G90" s="262" t="s">
        <v>152</v>
      </c>
    </row>
    <row r="91" spans="1:7" ht="15.75" x14ac:dyDescent="0.25">
      <c r="A91" s="245" t="s">
        <v>13</v>
      </c>
      <c r="B91" s="326" t="s">
        <v>152</v>
      </c>
      <c r="C91" s="321" t="s">
        <v>152</v>
      </c>
      <c r="D91" s="321" t="s">
        <v>152</v>
      </c>
      <c r="E91" s="327" t="s">
        <v>152</v>
      </c>
      <c r="F91" s="259" t="s">
        <v>152</v>
      </c>
      <c r="G91" s="262" t="s">
        <v>152</v>
      </c>
    </row>
    <row r="92" spans="1:7" ht="31.5" x14ac:dyDescent="0.25">
      <c r="A92" s="245" t="s">
        <v>129</v>
      </c>
      <c r="B92" s="326" t="s">
        <v>152</v>
      </c>
      <c r="C92" s="321" t="s">
        <v>152</v>
      </c>
      <c r="D92" s="321" t="s">
        <v>152</v>
      </c>
      <c r="E92" s="327" t="s">
        <v>152</v>
      </c>
      <c r="F92" s="259" t="s">
        <v>152</v>
      </c>
      <c r="G92" s="262" t="s">
        <v>152</v>
      </c>
    </row>
    <row r="93" spans="1:7" ht="31.5" x14ac:dyDescent="0.25">
      <c r="A93" s="245" t="s">
        <v>131</v>
      </c>
      <c r="B93" s="326" t="s">
        <v>152</v>
      </c>
      <c r="C93" s="321" t="s">
        <v>152</v>
      </c>
      <c r="D93" s="321" t="s">
        <v>152</v>
      </c>
      <c r="E93" s="327" t="s">
        <v>152</v>
      </c>
      <c r="F93" s="259" t="s">
        <v>152</v>
      </c>
      <c r="G93" s="262" t="s">
        <v>152</v>
      </c>
    </row>
    <row r="94" spans="1:7" ht="15.75" x14ac:dyDescent="0.25">
      <c r="A94" s="245" t="s">
        <v>51</v>
      </c>
      <c r="B94" s="326" t="s">
        <v>152</v>
      </c>
      <c r="C94" s="321" t="s">
        <v>152</v>
      </c>
      <c r="D94" s="321" t="s">
        <v>152</v>
      </c>
      <c r="E94" s="327" t="s">
        <v>152</v>
      </c>
      <c r="F94" s="259" t="s">
        <v>152</v>
      </c>
      <c r="G94" s="262" t="s">
        <v>152</v>
      </c>
    </row>
    <row r="95" spans="1:7" ht="15.75" x14ac:dyDescent="0.25">
      <c r="A95" s="245" t="s">
        <v>50</v>
      </c>
      <c r="B95" s="326" t="s">
        <v>152</v>
      </c>
      <c r="C95" s="321" t="s">
        <v>152</v>
      </c>
      <c r="D95" s="321" t="s">
        <v>152</v>
      </c>
      <c r="E95" s="327" t="s">
        <v>152</v>
      </c>
      <c r="F95" s="259" t="s">
        <v>152</v>
      </c>
      <c r="G95" s="262" t="s">
        <v>152</v>
      </c>
    </row>
    <row r="96" spans="1:7" ht="15.75" x14ac:dyDescent="0.25">
      <c r="A96" s="245" t="s">
        <v>41</v>
      </c>
      <c r="B96" s="326" t="s">
        <v>152</v>
      </c>
      <c r="C96" s="321" t="s">
        <v>152</v>
      </c>
      <c r="D96" s="321" t="s">
        <v>152</v>
      </c>
      <c r="E96" s="327" t="s">
        <v>152</v>
      </c>
      <c r="F96" s="259" t="s">
        <v>152</v>
      </c>
      <c r="G96" s="262" t="s">
        <v>152</v>
      </c>
    </row>
    <row r="97" spans="1:7" ht="15.75" x14ac:dyDescent="0.25">
      <c r="A97" s="245" t="s">
        <v>61</v>
      </c>
      <c r="B97" s="251" t="s">
        <v>152</v>
      </c>
      <c r="C97" s="242">
        <v>0</v>
      </c>
      <c r="D97" s="242">
        <v>0</v>
      </c>
      <c r="E97" s="252">
        <v>0</v>
      </c>
      <c r="F97" s="259">
        <f>SUM(B97:E97)</f>
        <v>0</v>
      </c>
      <c r="G97" s="262">
        <f>AVERAGE(B97:E97)</f>
        <v>0</v>
      </c>
    </row>
    <row r="98" spans="1:7" ht="15.75" x14ac:dyDescent="0.25">
      <c r="A98" s="245" t="s">
        <v>87</v>
      </c>
      <c r="B98" s="251" t="s">
        <v>152</v>
      </c>
      <c r="C98" s="242" t="s">
        <v>152</v>
      </c>
      <c r="D98" s="242" t="s">
        <v>152</v>
      </c>
      <c r="E98" s="252" t="s">
        <v>152</v>
      </c>
      <c r="F98" s="259" t="s">
        <v>152</v>
      </c>
      <c r="G98" s="262" t="s">
        <v>152</v>
      </c>
    </row>
    <row r="99" spans="1:7" ht="15.75" x14ac:dyDescent="0.25">
      <c r="A99" s="245" t="s">
        <v>83</v>
      </c>
      <c r="B99" s="251" t="s">
        <v>152</v>
      </c>
      <c r="C99" s="242" t="s">
        <v>152</v>
      </c>
      <c r="D99" s="242" t="s">
        <v>152</v>
      </c>
      <c r="E99" s="252" t="s">
        <v>152</v>
      </c>
      <c r="F99" s="259" t="s">
        <v>152</v>
      </c>
      <c r="G99" s="262" t="s">
        <v>152</v>
      </c>
    </row>
    <row r="100" spans="1:7" ht="15.75" x14ac:dyDescent="0.25">
      <c r="A100" s="245" t="s">
        <v>110</v>
      </c>
      <c r="B100" s="326" t="s">
        <v>152</v>
      </c>
      <c r="C100" s="321">
        <v>1</v>
      </c>
      <c r="D100" s="321">
        <v>0</v>
      </c>
      <c r="E100" s="327">
        <v>1</v>
      </c>
      <c r="F100" s="259">
        <f>SUM(B100:E100)</f>
        <v>2</v>
      </c>
      <c r="G100" s="262">
        <f>AVERAGE(B100:E100)</f>
        <v>0.66666666666666663</v>
      </c>
    </row>
    <row r="101" spans="1:7" ht="15.75" x14ac:dyDescent="0.25">
      <c r="A101" s="245" t="s">
        <v>109</v>
      </c>
      <c r="B101" s="326" t="s">
        <v>152</v>
      </c>
      <c r="C101" s="321">
        <v>1</v>
      </c>
      <c r="D101" s="321">
        <v>0</v>
      </c>
      <c r="E101" s="327">
        <v>1</v>
      </c>
      <c r="F101" s="259">
        <f>SUM(B101:E101)</f>
        <v>2</v>
      </c>
      <c r="G101" s="262">
        <f>AVERAGE(B101:E101)</f>
        <v>0.66666666666666663</v>
      </c>
    </row>
    <row r="102" spans="1:7" ht="15.75" x14ac:dyDescent="0.25">
      <c r="A102" s="245" t="s">
        <v>69</v>
      </c>
      <c r="B102" s="326" t="s">
        <v>152</v>
      </c>
      <c r="C102" s="321">
        <v>1</v>
      </c>
      <c r="D102" s="321">
        <v>0</v>
      </c>
      <c r="E102" s="327">
        <v>1</v>
      </c>
      <c r="F102" s="259">
        <f>SUM(B102:E102)</f>
        <v>2</v>
      </c>
      <c r="G102" s="262">
        <f>AVERAGE(B102:E102)</f>
        <v>0.66666666666666663</v>
      </c>
    </row>
    <row r="103" spans="1:7" ht="16.5" thickBot="1" x14ac:dyDescent="0.3">
      <c r="A103" s="247" t="s">
        <v>102</v>
      </c>
      <c r="B103" s="328" t="s">
        <v>152</v>
      </c>
      <c r="C103" s="329">
        <v>1</v>
      </c>
      <c r="D103" s="329">
        <v>0</v>
      </c>
      <c r="E103" s="330">
        <v>1</v>
      </c>
      <c r="F103" s="260">
        <f>SUM(B103:E103)</f>
        <v>2</v>
      </c>
      <c r="G103" s="263">
        <f>AVERAGE(B103:E103)</f>
        <v>0.66666666666666663</v>
      </c>
    </row>
  </sheetData>
  <mergeCells count="3">
    <mergeCell ref="F2:F3"/>
    <mergeCell ref="G2:G3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3"/>
  <sheetViews>
    <sheetView workbookViewId="0">
      <selection activeCell="G11" sqref="G11"/>
    </sheetView>
  </sheetViews>
  <sheetFormatPr defaultRowHeight="15" x14ac:dyDescent="0.25"/>
  <cols>
    <col min="1" max="1" width="4.5703125" customWidth="1"/>
    <col min="2" max="2" width="11.5703125" customWidth="1"/>
    <col min="3" max="3" width="43.5703125" customWidth="1"/>
    <col min="4" max="5" width="16.7109375" style="162" customWidth="1"/>
    <col min="7" max="7" width="7.140625" customWidth="1"/>
    <col min="8" max="8" width="14.28515625" customWidth="1"/>
    <col min="9" max="9" width="22" customWidth="1"/>
  </cols>
  <sheetData>
    <row r="1" spans="2:9" ht="15.75" thickBot="1" x14ac:dyDescent="0.3"/>
    <row r="2" spans="2:9" ht="63.75" thickBot="1" x14ac:dyDescent="0.3">
      <c r="B2" s="280" t="s">
        <v>1</v>
      </c>
      <c r="C2" s="84" t="s">
        <v>2</v>
      </c>
      <c r="D2" s="194" t="s">
        <v>5</v>
      </c>
      <c r="E2" s="194" t="s">
        <v>149</v>
      </c>
    </row>
    <row r="3" spans="2:9" ht="16.5" thickBot="1" x14ac:dyDescent="0.3">
      <c r="B3" s="39">
        <v>1</v>
      </c>
      <c r="C3" s="119" t="s">
        <v>34</v>
      </c>
      <c r="D3" s="311">
        <f>'Org. Transparency - Data Sheet'!K5</f>
        <v>8</v>
      </c>
      <c r="E3" s="312">
        <f>D3/COUNT('Org. Transparency - Data Sheet'!C5:J5)*10</f>
        <v>10</v>
      </c>
      <c r="G3" s="85"/>
      <c r="H3" s="86">
        <v>10</v>
      </c>
      <c r="I3" s="87" t="s">
        <v>12</v>
      </c>
    </row>
    <row r="4" spans="2:9" ht="16.5" thickBot="1" x14ac:dyDescent="0.3">
      <c r="B4" s="9">
        <v>1</v>
      </c>
      <c r="C4" s="283" t="s">
        <v>74</v>
      </c>
      <c r="D4" s="309">
        <f>'Org. Transparency - Data Sheet'!K6</f>
        <v>8</v>
      </c>
      <c r="E4" s="307">
        <f>D4/COUNT('Org. Transparency - Data Sheet'!C6:J6)*10</f>
        <v>10</v>
      </c>
      <c r="G4" s="90"/>
      <c r="H4" s="91" t="s">
        <v>15</v>
      </c>
      <c r="I4" s="92" t="s">
        <v>16</v>
      </c>
    </row>
    <row r="5" spans="2:9" ht="16.5" thickBot="1" x14ac:dyDescent="0.3">
      <c r="B5" s="9">
        <v>1</v>
      </c>
      <c r="C5" s="89" t="s">
        <v>38</v>
      </c>
      <c r="D5" s="309">
        <f>'Org. Transparency - Data Sheet'!K8</f>
        <v>8</v>
      </c>
      <c r="E5" s="307">
        <f>D5/COUNT('Org. Transparency - Data Sheet'!C8:J8)*10</f>
        <v>10</v>
      </c>
      <c r="G5" s="93"/>
      <c r="H5" s="91" t="s">
        <v>19</v>
      </c>
      <c r="I5" s="92" t="s">
        <v>20</v>
      </c>
    </row>
    <row r="6" spans="2:9" ht="16.5" thickBot="1" x14ac:dyDescent="0.3">
      <c r="B6" s="9">
        <v>1</v>
      </c>
      <c r="C6" s="89" t="s">
        <v>52</v>
      </c>
      <c r="D6" s="309">
        <f>'Org. Transparency - Data Sheet'!K9</f>
        <v>4</v>
      </c>
      <c r="E6" s="307">
        <f>D6/COUNT('Org. Transparency - Data Sheet'!C9:J9)*10</f>
        <v>10</v>
      </c>
      <c r="G6" s="94"/>
      <c r="H6" s="91" t="s">
        <v>23</v>
      </c>
      <c r="I6" s="92" t="s">
        <v>24</v>
      </c>
    </row>
    <row r="7" spans="2:9" ht="16.5" thickBot="1" x14ac:dyDescent="0.3">
      <c r="B7" s="9">
        <v>1</v>
      </c>
      <c r="C7" s="89" t="s">
        <v>43</v>
      </c>
      <c r="D7" s="309">
        <f>'Org. Transparency - Data Sheet'!K13</f>
        <v>4</v>
      </c>
      <c r="E7" s="307">
        <f>D7/COUNT('Org. Transparency - Data Sheet'!C13:J13)*10</f>
        <v>10</v>
      </c>
      <c r="G7" s="95"/>
      <c r="H7" s="91" t="s">
        <v>27</v>
      </c>
      <c r="I7" s="92" t="s">
        <v>28</v>
      </c>
    </row>
    <row r="8" spans="2:9" ht="16.5" thickBot="1" x14ac:dyDescent="0.3">
      <c r="B8" s="9">
        <v>1</v>
      </c>
      <c r="C8" s="89" t="s">
        <v>78</v>
      </c>
      <c r="D8" s="309">
        <f>'Org. Transparency - Data Sheet'!K23</f>
        <v>8</v>
      </c>
      <c r="E8" s="307">
        <f>D8/COUNT('Org. Transparency - Data Sheet'!C23:J23)*10</f>
        <v>10</v>
      </c>
      <c r="G8" s="96"/>
      <c r="H8" s="97" t="s">
        <v>30</v>
      </c>
      <c r="I8" s="98" t="s">
        <v>31</v>
      </c>
    </row>
    <row r="9" spans="2:9" ht="15.75" x14ac:dyDescent="0.25">
      <c r="B9" s="9">
        <v>1</v>
      </c>
      <c r="C9" s="89" t="s">
        <v>100</v>
      </c>
      <c r="D9" s="309">
        <f>'Org. Transparency - Data Sheet'!K24</f>
        <v>8</v>
      </c>
      <c r="E9" s="307">
        <f>D9/COUNT('Org. Transparency - Data Sheet'!C24:J24)*10</f>
        <v>10</v>
      </c>
    </row>
    <row r="10" spans="2:9" ht="15.75" x14ac:dyDescent="0.25">
      <c r="B10" s="9">
        <v>1</v>
      </c>
      <c r="C10" s="89" t="s">
        <v>94</v>
      </c>
      <c r="D10" s="309">
        <f>'Org. Transparency - Data Sheet'!K27</f>
        <v>8</v>
      </c>
      <c r="E10" s="307">
        <f>D10/COUNT('Org. Transparency - Data Sheet'!C27:J27)*10</f>
        <v>10</v>
      </c>
    </row>
    <row r="11" spans="2:9" ht="15.75" x14ac:dyDescent="0.25">
      <c r="B11" s="9">
        <v>1</v>
      </c>
      <c r="C11" s="89" t="s">
        <v>29</v>
      </c>
      <c r="D11" s="309">
        <f>'Org. Transparency - Data Sheet'!K32</f>
        <v>8</v>
      </c>
      <c r="E11" s="307">
        <f>D11/COUNT('Org. Transparency - Data Sheet'!C32:J32)*10</f>
        <v>10</v>
      </c>
    </row>
    <row r="12" spans="2:9" ht="15.75" x14ac:dyDescent="0.25">
      <c r="B12" s="9">
        <v>1</v>
      </c>
      <c r="C12" s="291" t="s">
        <v>120</v>
      </c>
      <c r="D12" s="309">
        <f>'Org. Transparency - Data Sheet'!K33</f>
        <v>4</v>
      </c>
      <c r="E12" s="307">
        <f>D12/COUNT('Org. Transparency - Data Sheet'!C33:J33)*10</f>
        <v>10</v>
      </c>
    </row>
    <row r="13" spans="2:9" ht="15.75" x14ac:dyDescent="0.25">
      <c r="B13" s="9">
        <v>1</v>
      </c>
      <c r="C13" s="89" t="s">
        <v>21</v>
      </c>
      <c r="D13" s="309">
        <f>'Org. Transparency - Data Sheet'!K35</f>
        <v>8</v>
      </c>
      <c r="E13" s="307">
        <f>D13/COUNT('Org. Transparency - Data Sheet'!C35:J35)*10</f>
        <v>10</v>
      </c>
    </row>
    <row r="14" spans="2:9" ht="15.75" x14ac:dyDescent="0.25">
      <c r="B14" s="9">
        <v>1</v>
      </c>
      <c r="C14" s="89" t="s">
        <v>17</v>
      </c>
      <c r="D14" s="309">
        <f>'Org. Transparency - Data Sheet'!K37</f>
        <v>4</v>
      </c>
      <c r="E14" s="307">
        <f>D14/COUNT('Org. Transparency - Data Sheet'!C37:J37)*10</f>
        <v>10</v>
      </c>
    </row>
    <row r="15" spans="2:9" ht="15.75" x14ac:dyDescent="0.25">
      <c r="B15" s="9">
        <v>1</v>
      </c>
      <c r="C15" s="89" t="s">
        <v>68</v>
      </c>
      <c r="D15" s="309">
        <f>'Org. Transparency - Data Sheet'!K38</f>
        <v>4</v>
      </c>
      <c r="E15" s="307">
        <f>D15/COUNT('Org. Transparency - Data Sheet'!C38:J38)*10</f>
        <v>10</v>
      </c>
    </row>
    <row r="16" spans="2:9" ht="15.75" x14ac:dyDescent="0.25">
      <c r="B16" s="9">
        <v>1</v>
      </c>
      <c r="C16" s="89" t="s">
        <v>66</v>
      </c>
      <c r="D16" s="309">
        <f>'Org. Transparency - Data Sheet'!K48</f>
        <v>8</v>
      </c>
      <c r="E16" s="307">
        <f>D16/COUNT('Org. Transparency - Data Sheet'!C48:J48)*10</f>
        <v>10</v>
      </c>
    </row>
    <row r="17" spans="2:5" ht="15.75" x14ac:dyDescent="0.25">
      <c r="B17" s="9">
        <v>1</v>
      </c>
      <c r="C17" s="291" t="s">
        <v>46</v>
      </c>
      <c r="D17" s="309">
        <f>'Org. Transparency - Data Sheet'!K49</f>
        <v>8</v>
      </c>
      <c r="E17" s="307">
        <f>D17/COUNT('Org. Transparency - Data Sheet'!C49:J49)*10</f>
        <v>10</v>
      </c>
    </row>
    <row r="18" spans="2:5" ht="15.75" x14ac:dyDescent="0.25">
      <c r="B18" s="9">
        <v>1</v>
      </c>
      <c r="C18" s="283" t="s">
        <v>10</v>
      </c>
      <c r="D18" s="309">
        <f>'Org. Transparency - Data Sheet'!K55</f>
        <v>8</v>
      </c>
      <c r="E18" s="307">
        <f>D18/COUNT('Org. Transparency - Data Sheet'!C55:J55)*10</f>
        <v>10</v>
      </c>
    </row>
    <row r="19" spans="2:5" ht="15.75" x14ac:dyDescent="0.25">
      <c r="B19" s="9">
        <v>1</v>
      </c>
      <c r="C19" s="89" t="s">
        <v>36</v>
      </c>
      <c r="D19" s="309">
        <f>'Org. Transparency - Data Sheet'!K56</f>
        <v>8</v>
      </c>
      <c r="E19" s="307">
        <f>D19/COUNT('Org. Transparency - Data Sheet'!C56:J56)*10</f>
        <v>10</v>
      </c>
    </row>
    <row r="20" spans="2:5" ht="15.75" x14ac:dyDescent="0.25">
      <c r="B20" s="9">
        <v>1</v>
      </c>
      <c r="C20" s="89" t="s">
        <v>92</v>
      </c>
      <c r="D20" s="309">
        <f>'Org. Transparency - Data Sheet'!K60</f>
        <v>8</v>
      </c>
      <c r="E20" s="307">
        <f>D20/COUNT('Org. Transparency - Data Sheet'!C60:J60)*10</f>
        <v>10</v>
      </c>
    </row>
    <row r="21" spans="2:5" ht="15.75" x14ac:dyDescent="0.25">
      <c r="B21" s="9">
        <v>1</v>
      </c>
      <c r="C21" s="89" t="s">
        <v>57</v>
      </c>
      <c r="D21" s="309">
        <f>'Org. Transparency - Data Sheet'!K85</f>
        <v>4</v>
      </c>
      <c r="E21" s="307">
        <f>D21/COUNT('Org. Transparency - Data Sheet'!C85:J85)*10</f>
        <v>10</v>
      </c>
    </row>
    <row r="22" spans="2:5" ht="15.75" x14ac:dyDescent="0.25">
      <c r="B22" s="9">
        <v>1</v>
      </c>
      <c r="C22" s="89" t="s">
        <v>13</v>
      </c>
      <c r="D22" s="309">
        <f>'Org. Transparency - Data Sheet'!K92</f>
        <v>4</v>
      </c>
      <c r="E22" s="307">
        <f>D22/COUNT('Org. Transparency - Data Sheet'!C92:J92)*10</f>
        <v>10</v>
      </c>
    </row>
    <row r="23" spans="2:5" ht="15.75" x14ac:dyDescent="0.25">
      <c r="B23" s="9">
        <v>1</v>
      </c>
      <c r="C23" s="89" t="s">
        <v>41</v>
      </c>
      <c r="D23" s="309">
        <f>'Org. Transparency - Data Sheet'!K97</f>
        <v>4</v>
      </c>
      <c r="E23" s="307">
        <f>D23/COUNT('Org. Transparency - Data Sheet'!C97:J97)*10</f>
        <v>10</v>
      </c>
    </row>
    <row r="24" spans="2:5" ht="15.75" x14ac:dyDescent="0.25">
      <c r="B24" s="9">
        <v>1</v>
      </c>
      <c r="C24" s="291" t="s">
        <v>61</v>
      </c>
      <c r="D24" s="309">
        <f>'Org. Transparency - Data Sheet'!K98</f>
        <v>4</v>
      </c>
      <c r="E24" s="307">
        <f>D24/COUNT('Org. Transparency - Data Sheet'!C98:J98)*10</f>
        <v>10</v>
      </c>
    </row>
    <row r="25" spans="2:5" ht="15.75" x14ac:dyDescent="0.25">
      <c r="B25" s="9">
        <v>1</v>
      </c>
      <c r="C25" s="291" t="s">
        <v>110</v>
      </c>
      <c r="D25" s="309">
        <f>'Org. Transparency - Data Sheet'!K101</f>
        <v>4</v>
      </c>
      <c r="E25" s="307">
        <f>D25/COUNT('Org. Transparency - Data Sheet'!C101:J101)*10</f>
        <v>10</v>
      </c>
    </row>
    <row r="26" spans="2:5" ht="15.75" x14ac:dyDescent="0.25">
      <c r="B26" s="9">
        <v>1</v>
      </c>
      <c r="C26" s="291" t="s">
        <v>109</v>
      </c>
      <c r="D26" s="309">
        <f>'Org. Transparency - Data Sheet'!K102</f>
        <v>8</v>
      </c>
      <c r="E26" s="307">
        <f>D26/COUNT('Org. Transparency - Data Sheet'!C102:J102)*10</f>
        <v>10</v>
      </c>
    </row>
    <row r="27" spans="2:5" ht="15.75" x14ac:dyDescent="0.25">
      <c r="B27" s="9">
        <v>25</v>
      </c>
      <c r="C27" s="89" t="s">
        <v>60</v>
      </c>
      <c r="D27" s="309">
        <f>'Org. Transparency - Data Sheet'!K46</f>
        <v>7.5</v>
      </c>
      <c r="E27" s="307">
        <f>D27/COUNT('Org. Transparency - Data Sheet'!C46:J46)*10</f>
        <v>9.375</v>
      </c>
    </row>
    <row r="28" spans="2:5" ht="15.75" x14ac:dyDescent="0.25">
      <c r="B28" s="9">
        <v>26</v>
      </c>
      <c r="C28" s="89" t="s">
        <v>67</v>
      </c>
      <c r="D28" s="309">
        <f>'Org. Transparency - Data Sheet'!K7</f>
        <v>7</v>
      </c>
      <c r="E28" s="307">
        <f>D28/COUNT('Org. Transparency - Data Sheet'!C7:J7)*10</f>
        <v>8.75</v>
      </c>
    </row>
    <row r="29" spans="2:5" ht="15.75" x14ac:dyDescent="0.25">
      <c r="B29" s="9">
        <v>26</v>
      </c>
      <c r="C29" s="89" t="s">
        <v>91</v>
      </c>
      <c r="D29" s="309">
        <f>'Org. Transparency - Data Sheet'!K19</f>
        <v>7</v>
      </c>
      <c r="E29" s="307">
        <f>D29/COUNT('Org. Transparency - Data Sheet'!C19:J19)*10</f>
        <v>8.75</v>
      </c>
    </row>
    <row r="30" spans="2:5" ht="15.75" x14ac:dyDescent="0.25">
      <c r="B30" s="9">
        <v>26</v>
      </c>
      <c r="C30" s="89" t="s">
        <v>99</v>
      </c>
      <c r="D30" s="309">
        <f>'Org. Transparency - Data Sheet'!K22</f>
        <v>7</v>
      </c>
      <c r="E30" s="307">
        <f>D30/COUNT('Org. Transparency - Data Sheet'!C22:J22)*10</f>
        <v>8.75</v>
      </c>
    </row>
    <row r="31" spans="2:5" ht="15.75" x14ac:dyDescent="0.25">
      <c r="B31" s="9">
        <v>26</v>
      </c>
      <c r="C31" s="291" t="s">
        <v>132</v>
      </c>
      <c r="D31" s="309">
        <f>'Org. Transparency - Data Sheet'!K40</f>
        <v>3.5</v>
      </c>
      <c r="E31" s="307">
        <f>D31/COUNT('Org. Transparency - Data Sheet'!C40:J40)*10</f>
        <v>8.75</v>
      </c>
    </row>
    <row r="32" spans="2:5" ht="15.75" x14ac:dyDescent="0.25">
      <c r="B32" s="9">
        <v>26</v>
      </c>
      <c r="C32" s="89" t="s">
        <v>45</v>
      </c>
      <c r="D32" s="309">
        <f>'Org. Transparency - Data Sheet'!K45</f>
        <v>7</v>
      </c>
      <c r="E32" s="307">
        <f>D32/COUNT('Org. Transparency - Data Sheet'!C45:J45)*10</f>
        <v>8.75</v>
      </c>
    </row>
    <row r="33" spans="2:5" ht="15.75" x14ac:dyDescent="0.25">
      <c r="B33" s="9">
        <v>26</v>
      </c>
      <c r="C33" s="291" t="s">
        <v>76</v>
      </c>
      <c r="D33" s="309">
        <f>'Org. Transparency - Data Sheet'!K54</f>
        <v>3.5</v>
      </c>
      <c r="E33" s="307">
        <f>D33/COUNT('Org. Transparency - Data Sheet'!C54:J54)*10</f>
        <v>8.75</v>
      </c>
    </row>
    <row r="34" spans="2:5" ht="15.75" x14ac:dyDescent="0.25">
      <c r="B34" s="9">
        <v>26</v>
      </c>
      <c r="C34" s="89" t="s">
        <v>32</v>
      </c>
      <c r="D34" s="309">
        <f>'Org. Transparency - Data Sheet'!K58</f>
        <v>3.5</v>
      </c>
      <c r="E34" s="307">
        <f>D34/COUNT('Org. Transparency - Data Sheet'!C58:J58)*10</f>
        <v>8.75</v>
      </c>
    </row>
    <row r="35" spans="2:5" ht="15.75" x14ac:dyDescent="0.25">
      <c r="B35" s="9">
        <v>26</v>
      </c>
      <c r="C35" s="89" t="s">
        <v>88</v>
      </c>
      <c r="D35" s="309">
        <f>'Org. Transparency - Data Sheet'!K62</f>
        <v>3.5</v>
      </c>
      <c r="E35" s="307">
        <f>D35/COUNT('Org. Transparency - Data Sheet'!C62:J62)*10</f>
        <v>8.75</v>
      </c>
    </row>
    <row r="36" spans="2:5" ht="15.75" x14ac:dyDescent="0.25">
      <c r="B36" s="9">
        <v>26</v>
      </c>
      <c r="C36" s="89" t="s">
        <v>80</v>
      </c>
      <c r="D36" s="309">
        <f>'Org. Transparency - Data Sheet'!K69</f>
        <v>7</v>
      </c>
      <c r="E36" s="307">
        <f>D36/COUNT('Org. Transparency - Data Sheet'!C69:J69)*10</f>
        <v>8.75</v>
      </c>
    </row>
    <row r="37" spans="2:5" ht="15.75" x14ac:dyDescent="0.25">
      <c r="B37" s="9">
        <v>26</v>
      </c>
      <c r="C37" s="89" t="s">
        <v>25</v>
      </c>
      <c r="D37" s="309">
        <f>'Org. Transparency - Data Sheet'!K72</f>
        <v>7</v>
      </c>
      <c r="E37" s="307">
        <f>D37/COUNT('Org. Transparency - Data Sheet'!C72:J72)*10</f>
        <v>8.75</v>
      </c>
    </row>
    <row r="38" spans="2:5" ht="15.75" x14ac:dyDescent="0.25">
      <c r="B38" s="9">
        <v>26</v>
      </c>
      <c r="C38" s="89" t="s">
        <v>73</v>
      </c>
      <c r="D38" s="309">
        <f>'Org. Transparency - Data Sheet'!K77</f>
        <v>3.5</v>
      </c>
      <c r="E38" s="307">
        <f>D38/COUNT('Org. Transparency - Data Sheet'!C77:J77)*10</f>
        <v>8.75</v>
      </c>
    </row>
    <row r="39" spans="2:5" ht="15.75" x14ac:dyDescent="0.25">
      <c r="B39" s="9">
        <v>26</v>
      </c>
      <c r="C39" s="89" t="s">
        <v>44</v>
      </c>
      <c r="D39" s="309">
        <f>'Org. Transparency - Data Sheet'!K83</f>
        <v>3.5</v>
      </c>
      <c r="E39" s="307">
        <f>D39/COUNT('Org. Transparency - Data Sheet'!C83:J83)*10</f>
        <v>8.75</v>
      </c>
    </row>
    <row r="40" spans="2:5" ht="15.75" x14ac:dyDescent="0.25">
      <c r="B40" s="9">
        <v>26</v>
      </c>
      <c r="C40" s="89" t="s">
        <v>70</v>
      </c>
      <c r="D40" s="309">
        <f>'Org. Transparency - Data Sheet'!K90</f>
        <v>7</v>
      </c>
      <c r="E40" s="307">
        <f>D40/COUNT('Org. Transparency - Data Sheet'!C90:J90)*10</f>
        <v>8.75</v>
      </c>
    </row>
    <row r="41" spans="2:5" ht="15.75" x14ac:dyDescent="0.25">
      <c r="B41" s="9">
        <v>39</v>
      </c>
      <c r="C41" s="89" t="s">
        <v>58</v>
      </c>
      <c r="D41" s="309">
        <f>'Org. Transparency - Data Sheet'!K41</f>
        <v>6.5</v>
      </c>
      <c r="E41" s="307">
        <f>D41/COUNT('Org. Transparency - Data Sheet'!C41:J41)*10</f>
        <v>8.125</v>
      </c>
    </row>
    <row r="42" spans="2:5" ht="15.75" x14ac:dyDescent="0.25">
      <c r="B42" s="9">
        <v>39</v>
      </c>
      <c r="C42" s="89" t="s">
        <v>40</v>
      </c>
      <c r="D42" s="309">
        <f>'Org. Transparency - Data Sheet'!K50</f>
        <v>6.5</v>
      </c>
      <c r="E42" s="307">
        <f>D42/COUNT('Org. Transparency - Data Sheet'!C50:J50)*10</f>
        <v>8.125</v>
      </c>
    </row>
    <row r="43" spans="2:5" ht="15.75" x14ac:dyDescent="0.25">
      <c r="B43" s="9">
        <v>41</v>
      </c>
      <c r="C43" s="290" t="s">
        <v>123</v>
      </c>
      <c r="D43" s="309">
        <f>'Org. Transparency - Data Sheet'!K11</f>
        <v>6</v>
      </c>
      <c r="E43" s="307">
        <f>D43/COUNT('Org. Transparency - Data Sheet'!C11:J11)*10</f>
        <v>7.5</v>
      </c>
    </row>
    <row r="44" spans="2:5" ht="15.75" x14ac:dyDescent="0.25">
      <c r="B44" s="9">
        <v>41</v>
      </c>
      <c r="C44" s="290" t="s">
        <v>130</v>
      </c>
      <c r="D44" s="309">
        <f>'Org. Transparency - Data Sheet'!K12</f>
        <v>6</v>
      </c>
      <c r="E44" s="307">
        <f>D44/COUNT('Org. Transparency - Data Sheet'!C12:J12)*10</f>
        <v>7.5</v>
      </c>
    </row>
    <row r="45" spans="2:5" ht="15.75" x14ac:dyDescent="0.25">
      <c r="B45" s="9">
        <v>41</v>
      </c>
      <c r="C45" s="89" t="s">
        <v>127</v>
      </c>
      <c r="D45" s="309">
        <f>'Org. Transparency - Data Sheet'!K15</f>
        <v>3</v>
      </c>
      <c r="E45" s="307">
        <f>D45/COUNT('Org. Transparency - Data Sheet'!C15:J15)*10</f>
        <v>7.5</v>
      </c>
    </row>
    <row r="46" spans="2:5" ht="15.75" x14ac:dyDescent="0.25">
      <c r="B46" s="9">
        <v>41</v>
      </c>
      <c r="C46" s="89" t="s">
        <v>54</v>
      </c>
      <c r="D46" s="309">
        <f>'Org. Transparency - Data Sheet'!K21</f>
        <v>6</v>
      </c>
      <c r="E46" s="307">
        <f>D46/COUNT('Org. Transparency - Data Sheet'!C21:J21)*10</f>
        <v>7.5</v>
      </c>
    </row>
    <row r="47" spans="2:5" ht="15.75" x14ac:dyDescent="0.25">
      <c r="B47" s="9">
        <v>41</v>
      </c>
      <c r="C47" s="89" t="s">
        <v>75</v>
      </c>
      <c r="D47" s="309">
        <f>'Org. Transparency - Data Sheet'!K26</f>
        <v>3</v>
      </c>
      <c r="E47" s="307">
        <f>D47/COUNT('Org. Transparency - Data Sheet'!C26:J26)*10</f>
        <v>7.5</v>
      </c>
    </row>
    <row r="48" spans="2:5" ht="15.75" x14ac:dyDescent="0.25">
      <c r="B48" s="9">
        <v>41</v>
      </c>
      <c r="C48" s="89" t="s">
        <v>79</v>
      </c>
      <c r="D48" s="309">
        <f>'Org. Transparency - Data Sheet'!K30</f>
        <v>6</v>
      </c>
      <c r="E48" s="307">
        <f>D48/COUNT('Org. Transparency - Data Sheet'!C30:J30)*10</f>
        <v>7.5</v>
      </c>
    </row>
    <row r="49" spans="2:5" ht="15.75" x14ac:dyDescent="0.25">
      <c r="B49" s="9">
        <v>41</v>
      </c>
      <c r="C49" s="89" t="s">
        <v>39</v>
      </c>
      <c r="D49" s="309">
        <f>'Org. Transparency - Data Sheet'!K34</f>
        <v>6</v>
      </c>
      <c r="E49" s="307">
        <f>D49/COUNT('Org. Transparency - Data Sheet'!C34:J34)*10</f>
        <v>7.5</v>
      </c>
    </row>
    <row r="50" spans="2:5" ht="15.75" x14ac:dyDescent="0.25">
      <c r="B50" s="9">
        <v>41</v>
      </c>
      <c r="C50" s="291" t="s">
        <v>121</v>
      </c>
      <c r="D50" s="309">
        <f>'Org. Transparency - Data Sheet'!K44</f>
        <v>3</v>
      </c>
      <c r="E50" s="307">
        <f>D50/COUNT('Org. Transparency - Data Sheet'!C44:J44)*10</f>
        <v>7.5</v>
      </c>
    </row>
    <row r="51" spans="2:5" ht="15.75" x14ac:dyDescent="0.25">
      <c r="B51" s="9">
        <v>41</v>
      </c>
      <c r="C51" s="89" t="s">
        <v>86</v>
      </c>
      <c r="D51" s="309">
        <f>'Org. Transparency - Data Sheet'!K51</f>
        <v>3</v>
      </c>
      <c r="E51" s="307">
        <f>D51/COUNT('Org. Transparency - Data Sheet'!C51:J51)*10</f>
        <v>7.5</v>
      </c>
    </row>
    <row r="52" spans="2:5" ht="15.75" x14ac:dyDescent="0.25">
      <c r="B52" s="9">
        <v>41</v>
      </c>
      <c r="C52" s="291" t="s">
        <v>104</v>
      </c>
      <c r="D52" s="309">
        <f>'Org. Transparency - Data Sheet'!K52</f>
        <v>3</v>
      </c>
      <c r="E52" s="307">
        <f>D52/COUNT('Org. Transparency - Data Sheet'!C52:J52)*10</f>
        <v>7.5</v>
      </c>
    </row>
    <row r="53" spans="2:5" ht="15.75" x14ac:dyDescent="0.25">
      <c r="B53" s="9">
        <v>41</v>
      </c>
      <c r="C53" s="291" t="s">
        <v>112</v>
      </c>
      <c r="D53" s="309">
        <f>'Org. Transparency - Data Sheet'!K68</f>
        <v>3</v>
      </c>
      <c r="E53" s="307">
        <f>D53/COUNT('Org. Transparency - Data Sheet'!C68:J68)*10</f>
        <v>7.5</v>
      </c>
    </row>
    <row r="54" spans="2:5" ht="15.75" x14ac:dyDescent="0.25">
      <c r="B54" s="9">
        <v>41</v>
      </c>
      <c r="C54" s="89" t="s">
        <v>106</v>
      </c>
      <c r="D54" s="309">
        <f>'Org. Transparency - Data Sheet'!K73</f>
        <v>3</v>
      </c>
      <c r="E54" s="307">
        <f>D54/COUNT('Org. Transparency - Data Sheet'!C73:J73)*10</f>
        <v>7.5</v>
      </c>
    </row>
    <row r="55" spans="2:5" ht="15.75" x14ac:dyDescent="0.25">
      <c r="B55" s="9">
        <v>41</v>
      </c>
      <c r="C55" s="284" t="s">
        <v>97</v>
      </c>
      <c r="D55" s="309">
        <f>'Org. Transparency - Data Sheet'!K76</f>
        <v>3</v>
      </c>
      <c r="E55" s="307">
        <f>D55/COUNT('Org. Transparency - Data Sheet'!C76:J76)*10</f>
        <v>7.5</v>
      </c>
    </row>
    <row r="56" spans="2:5" ht="15.75" x14ac:dyDescent="0.25">
      <c r="B56" s="9">
        <v>41</v>
      </c>
      <c r="C56" s="89" t="s">
        <v>135</v>
      </c>
      <c r="D56" s="309">
        <f>'Org. Transparency - Data Sheet'!K79</f>
        <v>3</v>
      </c>
      <c r="E56" s="307">
        <f>D56/COUNT('Org. Transparency - Data Sheet'!C79:J79)*10</f>
        <v>7.5</v>
      </c>
    </row>
    <row r="57" spans="2:5" ht="15.75" x14ac:dyDescent="0.25">
      <c r="B57" s="9">
        <v>41</v>
      </c>
      <c r="C57" s="89" t="s">
        <v>101</v>
      </c>
      <c r="D57" s="309">
        <f>'Org. Transparency - Data Sheet'!K82</f>
        <v>6</v>
      </c>
      <c r="E57" s="307">
        <f>D57/COUNT('Org. Transparency - Data Sheet'!C82:J82)*10</f>
        <v>7.5</v>
      </c>
    </row>
    <row r="58" spans="2:5" ht="15.75" x14ac:dyDescent="0.25">
      <c r="B58" s="9">
        <v>41</v>
      </c>
      <c r="C58" s="291" t="s">
        <v>122</v>
      </c>
      <c r="D58" s="309">
        <f>'Org. Transparency - Data Sheet'!K84</f>
        <v>3</v>
      </c>
      <c r="E58" s="307">
        <f>D58/COUNT('Org. Transparency - Data Sheet'!C84:J84)*10</f>
        <v>7.5</v>
      </c>
    </row>
    <row r="59" spans="2:5" ht="15.75" x14ac:dyDescent="0.25">
      <c r="B59" s="9">
        <v>41</v>
      </c>
      <c r="C59" s="89" t="s">
        <v>129</v>
      </c>
      <c r="D59" s="309">
        <f>'Org. Transparency - Data Sheet'!K93</f>
        <v>3</v>
      </c>
      <c r="E59" s="307">
        <f>D59/COUNT('Org. Transparency - Data Sheet'!C93:J93)*10</f>
        <v>7.5</v>
      </c>
    </row>
    <row r="60" spans="2:5" ht="15.75" x14ac:dyDescent="0.25">
      <c r="B60" s="9">
        <v>41</v>
      </c>
      <c r="C60" s="89" t="s">
        <v>131</v>
      </c>
      <c r="D60" s="309">
        <f>'Org. Transparency - Data Sheet'!K94</f>
        <v>3</v>
      </c>
      <c r="E60" s="307">
        <f>D60/COUNT('Org. Transparency - Data Sheet'!C94:J94)*10</f>
        <v>7.5</v>
      </c>
    </row>
    <row r="61" spans="2:5" ht="15.75" x14ac:dyDescent="0.25">
      <c r="B61" s="9">
        <v>41</v>
      </c>
      <c r="C61" s="89" t="s">
        <v>83</v>
      </c>
      <c r="D61" s="309">
        <f>'Org. Transparency - Data Sheet'!K100</f>
        <v>6</v>
      </c>
      <c r="E61" s="307">
        <f>D61/COUNT('Org. Transparency - Data Sheet'!C100:J100)*10</f>
        <v>7.5</v>
      </c>
    </row>
    <row r="62" spans="2:5" ht="15.75" x14ac:dyDescent="0.25">
      <c r="B62" s="9">
        <v>60</v>
      </c>
      <c r="C62" s="89" t="s">
        <v>115</v>
      </c>
      <c r="D62" s="309">
        <f>'Org. Transparency - Data Sheet'!K67</f>
        <v>5.5</v>
      </c>
      <c r="E62" s="307">
        <f>D62/COUNT('Org. Transparency - Data Sheet'!C67:J67)*10</f>
        <v>6.875</v>
      </c>
    </row>
    <row r="63" spans="2:5" ht="15.75" x14ac:dyDescent="0.25">
      <c r="B63" s="9">
        <v>60</v>
      </c>
      <c r="C63" s="89" t="s">
        <v>81</v>
      </c>
      <c r="D63" s="309">
        <f>'Org. Transparency - Data Sheet'!K87</f>
        <v>5.5</v>
      </c>
      <c r="E63" s="307">
        <f>D63/COUNT('Org. Transparency - Data Sheet'!C87:J87)*10</f>
        <v>6.875</v>
      </c>
    </row>
    <row r="64" spans="2:5" ht="15.75" x14ac:dyDescent="0.25">
      <c r="B64" s="9">
        <v>62</v>
      </c>
      <c r="C64" s="89" t="s">
        <v>107</v>
      </c>
      <c r="D64" s="309">
        <f>'Org. Transparency - Data Sheet'!K17</f>
        <v>5</v>
      </c>
      <c r="E64" s="307">
        <f>D64/COUNT('Org. Transparency - Data Sheet'!C17:J17)*10</f>
        <v>6.25</v>
      </c>
    </row>
    <row r="65" spans="2:5" ht="15.75" x14ac:dyDescent="0.25">
      <c r="B65" s="9">
        <v>62</v>
      </c>
      <c r="C65" s="89" t="s">
        <v>114</v>
      </c>
      <c r="D65" s="309">
        <f>'Org. Transparency - Data Sheet'!K18</f>
        <v>5</v>
      </c>
      <c r="E65" s="307">
        <f>D65/COUNT('Org. Transparency - Data Sheet'!C18:J18)*10</f>
        <v>6.25</v>
      </c>
    </row>
    <row r="66" spans="2:5" ht="15.75" x14ac:dyDescent="0.25">
      <c r="B66" s="9">
        <v>62</v>
      </c>
      <c r="C66" s="89" t="s">
        <v>71</v>
      </c>
      <c r="D66" s="309">
        <f>'Org. Transparency - Data Sheet'!K59</f>
        <v>2.5</v>
      </c>
      <c r="E66" s="307">
        <f>D66/COUNT('Org. Transparency - Data Sheet'!C59:J59)*10</f>
        <v>6.25</v>
      </c>
    </row>
    <row r="67" spans="2:5" ht="15.75" x14ac:dyDescent="0.25">
      <c r="B67" s="9">
        <v>62</v>
      </c>
      <c r="C67" s="89" t="s">
        <v>93</v>
      </c>
      <c r="D67" s="309">
        <f>'Org. Transparency - Data Sheet'!K61</f>
        <v>5</v>
      </c>
      <c r="E67" s="307">
        <f>D67/COUNT('Org. Transparency - Data Sheet'!C61:J61)*10</f>
        <v>6.25</v>
      </c>
    </row>
    <row r="68" spans="2:5" ht="15.75" x14ac:dyDescent="0.25">
      <c r="B68" s="9">
        <v>62</v>
      </c>
      <c r="C68" s="89" t="s">
        <v>116</v>
      </c>
      <c r="D68" s="309">
        <f>'Org. Transparency - Data Sheet'!K80</f>
        <v>5</v>
      </c>
      <c r="E68" s="307">
        <f>D68/COUNT('Org. Transparency - Data Sheet'!C80:J80)*10</f>
        <v>6.25</v>
      </c>
    </row>
    <row r="69" spans="2:5" ht="15.75" x14ac:dyDescent="0.25">
      <c r="B69" s="9">
        <v>62</v>
      </c>
      <c r="C69" s="291" t="s">
        <v>113</v>
      </c>
      <c r="D69" s="309">
        <f>'Org. Transparency - Data Sheet'!K81</f>
        <v>5</v>
      </c>
      <c r="E69" s="307">
        <f>D69/COUNT('Org. Transparency - Data Sheet'!C81:J81)*10</f>
        <v>6.25</v>
      </c>
    </row>
    <row r="70" spans="2:5" ht="15.75" x14ac:dyDescent="0.25">
      <c r="B70" s="9">
        <v>62</v>
      </c>
      <c r="C70" s="283" t="s">
        <v>102</v>
      </c>
      <c r="D70" s="309">
        <f>'Org. Transparency - Data Sheet'!K104</f>
        <v>5</v>
      </c>
      <c r="E70" s="307">
        <f>D70/COUNT('Org. Transparency - Data Sheet'!C104:J104)*10</f>
        <v>6.25</v>
      </c>
    </row>
    <row r="71" spans="2:5" ht="15.75" x14ac:dyDescent="0.25">
      <c r="B71" s="9">
        <v>69</v>
      </c>
      <c r="C71" s="89" t="s">
        <v>134</v>
      </c>
      <c r="D71" s="309">
        <f>'Org. Transparency - Data Sheet'!K14</f>
        <v>2</v>
      </c>
      <c r="E71" s="307">
        <f>D71/COUNT('Org. Transparency - Data Sheet'!C14:J14)*10</f>
        <v>5</v>
      </c>
    </row>
    <row r="72" spans="2:5" ht="15.75" x14ac:dyDescent="0.25">
      <c r="B72" s="9">
        <v>69</v>
      </c>
      <c r="C72" s="89" t="s">
        <v>119</v>
      </c>
      <c r="D72" s="309">
        <f>'Org. Transparency - Data Sheet'!K20</f>
        <v>4</v>
      </c>
      <c r="E72" s="307">
        <f>D72/COUNT('Org. Transparency - Data Sheet'!C20:J20)*10</f>
        <v>5</v>
      </c>
    </row>
    <row r="73" spans="2:5" ht="15.75" x14ac:dyDescent="0.25">
      <c r="B73" s="9">
        <v>69</v>
      </c>
      <c r="C73" s="89" t="s">
        <v>140</v>
      </c>
      <c r="D73" s="309">
        <f>'Org. Transparency - Data Sheet'!K25</f>
        <v>2</v>
      </c>
      <c r="E73" s="307">
        <f>D73/COUNT('Org. Transparency - Data Sheet'!C25:J25)*10</f>
        <v>5</v>
      </c>
    </row>
    <row r="74" spans="2:5" ht="15.75" x14ac:dyDescent="0.25">
      <c r="B74" s="9">
        <v>69</v>
      </c>
      <c r="C74" s="89" t="s">
        <v>139</v>
      </c>
      <c r="D74" s="309">
        <f>'Org. Transparency - Data Sheet'!K39</f>
        <v>2</v>
      </c>
      <c r="E74" s="307">
        <f>D74/COUNT('Org. Transparency - Data Sheet'!C39:J39)*10</f>
        <v>5</v>
      </c>
    </row>
    <row r="75" spans="2:5" ht="15.75" x14ac:dyDescent="0.25">
      <c r="B75" s="9">
        <v>69</v>
      </c>
      <c r="C75" s="291" t="s">
        <v>85</v>
      </c>
      <c r="D75" s="309">
        <f>'Org. Transparency - Data Sheet'!K47</f>
        <v>2</v>
      </c>
      <c r="E75" s="307">
        <f>D75/COUNT('Org. Transparency - Data Sheet'!C47:J47)*10</f>
        <v>5</v>
      </c>
    </row>
    <row r="76" spans="2:5" ht="15.75" x14ac:dyDescent="0.25">
      <c r="B76" s="9">
        <v>69</v>
      </c>
      <c r="C76" s="89" t="s">
        <v>141</v>
      </c>
      <c r="D76" s="309">
        <f>'Org. Transparency - Data Sheet'!K63</f>
        <v>2</v>
      </c>
      <c r="E76" s="307">
        <f>D76/COUNT('Org. Transparency - Data Sheet'!C63:J63)*10</f>
        <v>5</v>
      </c>
    </row>
    <row r="77" spans="2:5" ht="15.75" x14ac:dyDescent="0.25">
      <c r="B77" s="9">
        <v>69</v>
      </c>
      <c r="C77" s="291" t="s">
        <v>95</v>
      </c>
      <c r="D77" s="309">
        <f>'Org. Transparency - Data Sheet'!K70</f>
        <v>2</v>
      </c>
      <c r="E77" s="307">
        <f>D77/COUNT('Org. Transparency - Data Sheet'!C70:J70)*10</f>
        <v>5</v>
      </c>
    </row>
    <row r="78" spans="2:5" ht="15.75" x14ac:dyDescent="0.25">
      <c r="B78" s="9">
        <v>69</v>
      </c>
      <c r="C78" s="291" t="s">
        <v>96</v>
      </c>
      <c r="D78" s="309">
        <f>'Org. Transparency - Data Sheet'!K71</f>
        <v>2</v>
      </c>
      <c r="E78" s="307">
        <f>D78/COUNT('Org. Transparency - Data Sheet'!C71:J71)*10</f>
        <v>5</v>
      </c>
    </row>
    <row r="79" spans="2:5" ht="15.75" x14ac:dyDescent="0.25">
      <c r="B79" s="9">
        <v>69</v>
      </c>
      <c r="C79" s="89" t="s">
        <v>108</v>
      </c>
      <c r="D79" s="309">
        <f>'Org. Transparency - Data Sheet'!K91</f>
        <v>4</v>
      </c>
      <c r="E79" s="307">
        <f>D79/COUNT('Org. Transparency - Data Sheet'!C91:J91)*10</f>
        <v>5</v>
      </c>
    </row>
    <row r="80" spans="2:5" ht="15.75" x14ac:dyDescent="0.25">
      <c r="B80" s="9">
        <v>69</v>
      </c>
      <c r="C80" s="89" t="s">
        <v>87</v>
      </c>
      <c r="D80" s="309">
        <f>'Org. Transparency - Data Sheet'!K99</f>
        <v>2</v>
      </c>
      <c r="E80" s="307">
        <f>D80/COUNT('Org. Transparency - Data Sheet'!C99:J99)*10</f>
        <v>5</v>
      </c>
    </row>
    <row r="81" spans="2:5" ht="15.75" x14ac:dyDescent="0.25">
      <c r="B81" s="9">
        <v>69</v>
      </c>
      <c r="C81" s="89" t="s">
        <v>69</v>
      </c>
      <c r="D81" s="309">
        <f>'Org. Transparency - Data Sheet'!K103</f>
        <v>2</v>
      </c>
      <c r="E81" s="307">
        <f>D81/COUNT('Org. Transparency - Data Sheet'!C103:J103)*10</f>
        <v>5</v>
      </c>
    </row>
    <row r="82" spans="2:5" ht="15.75" x14ac:dyDescent="0.25">
      <c r="B82" s="9">
        <v>80</v>
      </c>
      <c r="C82" s="291" t="s">
        <v>124</v>
      </c>
      <c r="D82" s="309">
        <f>'Org. Transparency - Data Sheet'!K16</f>
        <v>1.5</v>
      </c>
      <c r="E82" s="307">
        <f>D82/COUNT('Org. Transparency - Data Sheet'!C16:J16)*10</f>
        <v>3.75</v>
      </c>
    </row>
    <row r="83" spans="2:5" ht="15.75" x14ac:dyDescent="0.25">
      <c r="B83" s="9">
        <v>80</v>
      </c>
      <c r="C83" s="291" t="s">
        <v>89</v>
      </c>
      <c r="D83" s="309">
        <f>'Org. Transparency - Data Sheet'!K57</f>
        <v>1.5</v>
      </c>
      <c r="E83" s="307">
        <f>D83/COUNT('Org. Transparency - Data Sheet'!C57:J57)*10</f>
        <v>3.75</v>
      </c>
    </row>
    <row r="84" spans="2:5" ht="15.75" x14ac:dyDescent="0.25">
      <c r="B84" s="9">
        <v>82</v>
      </c>
      <c r="C84" s="283" t="s">
        <v>146</v>
      </c>
      <c r="D84" s="309">
        <f>'Org. Transparency - Data Sheet'!K88</f>
        <v>1</v>
      </c>
      <c r="E84" s="307">
        <f>D84/COUNT('Org. Transparency - Data Sheet'!C88:J88)*10</f>
        <v>2.5</v>
      </c>
    </row>
    <row r="85" spans="2:5" ht="15.75" x14ac:dyDescent="0.25">
      <c r="B85" s="9" t="s">
        <v>152</v>
      </c>
      <c r="C85" s="89" t="s">
        <v>63</v>
      </c>
      <c r="D85" s="309" t="str">
        <f>'Org. Transparency - Data Sheet'!K10</f>
        <v>N/A</v>
      </c>
      <c r="E85" s="307" t="s">
        <v>152</v>
      </c>
    </row>
    <row r="86" spans="2:5" ht="15.75" x14ac:dyDescent="0.25">
      <c r="B86" s="9" t="s">
        <v>152</v>
      </c>
      <c r="C86" s="89" t="s">
        <v>35</v>
      </c>
      <c r="D86" s="309" t="str">
        <f>'Org. Transparency - Data Sheet'!K28</f>
        <v>N/A</v>
      </c>
      <c r="E86" s="307" t="s">
        <v>152</v>
      </c>
    </row>
    <row r="87" spans="2:5" ht="15.75" x14ac:dyDescent="0.25">
      <c r="B87" s="9" t="s">
        <v>152</v>
      </c>
      <c r="C87" s="89" t="s">
        <v>126</v>
      </c>
      <c r="D87" s="309" t="str">
        <f>'Org. Transparency - Data Sheet'!K29</f>
        <v>N/A</v>
      </c>
      <c r="E87" s="307" t="s">
        <v>152</v>
      </c>
    </row>
    <row r="88" spans="2:5" ht="15.75" x14ac:dyDescent="0.25">
      <c r="B88" s="9" t="s">
        <v>152</v>
      </c>
      <c r="C88" s="291" t="s">
        <v>65</v>
      </c>
      <c r="D88" s="309" t="str">
        <f>'Org. Transparency - Data Sheet'!K31</f>
        <v>N/A</v>
      </c>
      <c r="E88" s="307" t="s">
        <v>152</v>
      </c>
    </row>
    <row r="89" spans="2:5" ht="15.75" x14ac:dyDescent="0.25">
      <c r="B89" s="9" t="s">
        <v>152</v>
      </c>
      <c r="C89" s="290" t="s">
        <v>56</v>
      </c>
      <c r="D89" s="309" t="str">
        <f>'Org. Transparency - Data Sheet'!K36</f>
        <v>N/A</v>
      </c>
      <c r="E89" s="307" t="s">
        <v>152</v>
      </c>
    </row>
    <row r="90" spans="2:5" ht="15.75" x14ac:dyDescent="0.25">
      <c r="B90" s="9" t="s">
        <v>152</v>
      </c>
      <c r="C90" s="291" t="s">
        <v>117</v>
      </c>
      <c r="D90" s="309" t="str">
        <f>'Org. Transparency - Data Sheet'!K42</f>
        <v>N/A</v>
      </c>
      <c r="E90" s="307" t="s">
        <v>152</v>
      </c>
    </row>
    <row r="91" spans="2:5" ht="15.75" x14ac:dyDescent="0.25">
      <c r="B91" s="9" t="s">
        <v>152</v>
      </c>
      <c r="C91" s="291" t="s">
        <v>142</v>
      </c>
      <c r="D91" s="309" t="str">
        <f>'Org. Transparency - Data Sheet'!K43</f>
        <v>N/A</v>
      </c>
      <c r="E91" s="307" t="s">
        <v>152</v>
      </c>
    </row>
    <row r="92" spans="2:5" ht="15.75" x14ac:dyDescent="0.25">
      <c r="B92" s="9" t="s">
        <v>152</v>
      </c>
      <c r="C92" s="291" t="s">
        <v>143</v>
      </c>
      <c r="D92" s="309" t="str">
        <f>'Org. Transparency - Data Sheet'!K53</f>
        <v>N/A</v>
      </c>
      <c r="E92" s="307" t="s">
        <v>152</v>
      </c>
    </row>
    <row r="93" spans="2:5" ht="15.75" x14ac:dyDescent="0.25">
      <c r="B93" s="9" t="s">
        <v>152</v>
      </c>
      <c r="C93" s="89" t="s">
        <v>133</v>
      </c>
      <c r="D93" s="309" t="str">
        <f>'Org. Transparency - Data Sheet'!K64</f>
        <v>N/A</v>
      </c>
      <c r="E93" s="307" t="s">
        <v>152</v>
      </c>
    </row>
    <row r="94" spans="2:5" ht="15.75" x14ac:dyDescent="0.25">
      <c r="B94" s="9" t="s">
        <v>152</v>
      </c>
      <c r="C94" s="89" t="s">
        <v>136</v>
      </c>
      <c r="D94" s="309" t="str">
        <f>'Org. Transparency - Data Sheet'!K65</f>
        <v>N/A</v>
      </c>
      <c r="E94" s="307" t="s">
        <v>152</v>
      </c>
    </row>
    <row r="95" spans="2:5" ht="15.75" x14ac:dyDescent="0.25">
      <c r="B95" s="9" t="s">
        <v>152</v>
      </c>
      <c r="C95" s="291" t="s">
        <v>137</v>
      </c>
      <c r="D95" s="309" t="str">
        <f>'Org. Transparency - Data Sheet'!K66</f>
        <v>N/A</v>
      </c>
      <c r="E95" s="307" t="s">
        <v>152</v>
      </c>
    </row>
    <row r="96" spans="2:5" ht="15.75" x14ac:dyDescent="0.25">
      <c r="B96" s="9" t="s">
        <v>152</v>
      </c>
      <c r="C96" s="89" t="s">
        <v>147</v>
      </c>
      <c r="D96" s="309" t="str">
        <f>'Org. Transparency - Data Sheet'!K74</f>
        <v>N/A</v>
      </c>
      <c r="E96" s="307" t="s">
        <v>152</v>
      </c>
    </row>
    <row r="97" spans="2:5" ht="15.75" x14ac:dyDescent="0.25">
      <c r="B97" s="9" t="s">
        <v>152</v>
      </c>
      <c r="C97" s="89" t="s">
        <v>42</v>
      </c>
      <c r="D97" s="309" t="str">
        <f>'Org. Transparency - Data Sheet'!K75</f>
        <v>N/A</v>
      </c>
      <c r="E97" s="307" t="s">
        <v>152</v>
      </c>
    </row>
    <row r="98" spans="2:5" ht="15.75" x14ac:dyDescent="0.25">
      <c r="B98" s="9" t="s">
        <v>152</v>
      </c>
      <c r="C98" s="89" t="s">
        <v>145</v>
      </c>
      <c r="D98" s="309" t="str">
        <f>'Org. Transparency - Data Sheet'!K78</f>
        <v>N/A</v>
      </c>
      <c r="E98" s="307" t="s">
        <v>152</v>
      </c>
    </row>
    <row r="99" spans="2:5" ht="15.75" x14ac:dyDescent="0.25">
      <c r="B99" s="9" t="s">
        <v>152</v>
      </c>
      <c r="C99" s="291" t="s">
        <v>144</v>
      </c>
      <c r="D99" s="309" t="str">
        <f>'Org. Transparency - Data Sheet'!K86</f>
        <v>N/A</v>
      </c>
      <c r="E99" s="307" t="s">
        <v>152</v>
      </c>
    </row>
    <row r="100" spans="2:5" ht="15.75" x14ac:dyDescent="0.25">
      <c r="B100" s="9" t="s">
        <v>152</v>
      </c>
      <c r="C100" s="89" t="s">
        <v>48</v>
      </c>
      <c r="D100" s="309" t="str">
        <f>'Org. Transparency - Data Sheet'!K89</f>
        <v>N/A</v>
      </c>
      <c r="E100" s="307" t="s">
        <v>152</v>
      </c>
    </row>
    <row r="101" spans="2:5" ht="15.75" x14ac:dyDescent="0.25">
      <c r="B101" s="9" t="s">
        <v>152</v>
      </c>
      <c r="C101" s="89" t="s">
        <v>51</v>
      </c>
      <c r="D101" s="309" t="str">
        <f>'Org. Transparency - Data Sheet'!K95</f>
        <v>N/A</v>
      </c>
      <c r="E101" s="307" t="s">
        <v>152</v>
      </c>
    </row>
    <row r="102" spans="2:5" ht="16.5" thickBot="1" x14ac:dyDescent="0.3">
      <c r="B102" s="288" t="s">
        <v>152</v>
      </c>
      <c r="C102" s="305" t="s">
        <v>50</v>
      </c>
      <c r="D102" s="310" t="str">
        <f>'Org. Transparency - Data Sheet'!K96</f>
        <v>N/A</v>
      </c>
      <c r="E102" s="308" t="s">
        <v>152</v>
      </c>
    </row>
    <row r="103" spans="2:5" ht="19.5" thickBot="1" x14ac:dyDescent="0.3">
      <c r="B103" s="529" t="s">
        <v>148</v>
      </c>
      <c r="C103" s="530"/>
      <c r="D103" s="332">
        <f>AVERAGE(D3:D102)</f>
        <v>4.8048780487804876</v>
      </c>
      <c r="E103" s="332">
        <f>AVERAGE(E3:E102)</f>
        <v>7.8582317073170733</v>
      </c>
    </row>
  </sheetData>
  <autoFilter ref="C2:E2">
    <sortState ref="C3:E102">
      <sortCondition descending="1" ref="E2"/>
    </sortState>
  </autoFilter>
  <sortState ref="B3:D84">
    <sortCondition descending="1" ref="D3:D84"/>
  </sortState>
  <mergeCells count="1">
    <mergeCell ref="B103:C103"/>
  </mergeCells>
  <conditionalFormatting sqref="E3:E102">
    <cfRule type="cellIs" priority="1" operator="equal">
      <formula>"N/A"</formula>
    </cfRule>
    <cfRule type="cellIs" dxfId="168" priority="2" operator="between">
      <formula>0</formula>
      <formula>1.99</formula>
    </cfRule>
    <cfRule type="cellIs" dxfId="167" priority="3" operator="between">
      <formula>2</formula>
      <formula>3.99</formula>
    </cfRule>
    <cfRule type="cellIs" dxfId="166" priority="4" operator="between">
      <formula>4</formula>
      <formula>5.99</formula>
    </cfRule>
    <cfRule type="cellIs" dxfId="165" priority="5" operator="between">
      <formula>6</formula>
      <formula>7.99</formula>
    </cfRule>
    <cfRule type="cellIs" dxfId="164" priority="6" operator="between">
      <formula>8</formula>
      <formula>9.99</formula>
    </cfRule>
    <cfRule type="cellIs" dxfId="163" priority="7" operator="equal">
      <formula>10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3"/>
  <sheetViews>
    <sheetView workbookViewId="0"/>
  </sheetViews>
  <sheetFormatPr defaultRowHeight="15" x14ac:dyDescent="0.25"/>
  <cols>
    <col min="1" max="1" width="5.42578125" customWidth="1"/>
    <col min="2" max="2" width="11.5703125" customWidth="1"/>
    <col min="3" max="3" width="43.5703125" customWidth="1"/>
    <col min="4" max="5" width="16.140625" style="162" customWidth="1"/>
    <col min="7" max="7" width="7.140625" customWidth="1"/>
    <col min="8" max="8" width="14.28515625" customWidth="1"/>
    <col min="9" max="9" width="22" customWidth="1"/>
  </cols>
  <sheetData>
    <row r="1" spans="2:9" ht="15.75" thickBot="1" x14ac:dyDescent="0.3"/>
    <row r="2" spans="2:9" ht="63.75" thickBot="1" x14ac:dyDescent="0.3">
      <c r="B2" s="280" t="s">
        <v>1</v>
      </c>
      <c r="C2" s="84" t="s">
        <v>2</v>
      </c>
      <c r="D2" s="194" t="s">
        <v>6</v>
      </c>
      <c r="E2" s="194" t="s">
        <v>149</v>
      </c>
    </row>
    <row r="3" spans="2:9" ht="16.5" thickBot="1" x14ac:dyDescent="0.3">
      <c r="B3" s="39">
        <v>1</v>
      </c>
      <c r="C3" s="119" t="s">
        <v>34</v>
      </c>
      <c r="D3" s="312">
        <f>'Financial Reporting - Data Shee'!G4</f>
        <v>5</v>
      </c>
      <c r="E3" s="312">
        <f>D3/COUNT('Financial Reporting - Data Shee'!B4:F4)*10</f>
        <v>10</v>
      </c>
      <c r="G3" s="85"/>
      <c r="H3" s="86">
        <v>10</v>
      </c>
      <c r="I3" s="87" t="s">
        <v>12</v>
      </c>
    </row>
    <row r="4" spans="2:9" ht="16.5" thickBot="1" x14ac:dyDescent="0.3">
      <c r="B4" s="9">
        <v>1</v>
      </c>
      <c r="C4" s="89" t="s">
        <v>67</v>
      </c>
      <c r="D4" s="312">
        <f>'Financial Reporting - Data Shee'!G6</f>
        <v>5</v>
      </c>
      <c r="E4" s="312">
        <f>D4/COUNT('Financial Reporting - Data Shee'!B6:F6)*10</f>
        <v>10</v>
      </c>
      <c r="G4" s="90"/>
      <c r="H4" s="91" t="s">
        <v>15</v>
      </c>
      <c r="I4" s="92" t="s">
        <v>16</v>
      </c>
    </row>
    <row r="5" spans="2:9" ht="16.5" thickBot="1" x14ac:dyDescent="0.3">
      <c r="B5" s="9">
        <v>1</v>
      </c>
      <c r="C5" s="89" t="s">
        <v>38</v>
      </c>
      <c r="D5" s="312">
        <f>'Financial Reporting - Data Shee'!G7</f>
        <v>5</v>
      </c>
      <c r="E5" s="312">
        <f>D5/COUNT('Financial Reporting - Data Shee'!B7:F7)*10</f>
        <v>10</v>
      </c>
      <c r="G5" s="93"/>
      <c r="H5" s="91" t="s">
        <v>19</v>
      </c>
      <c r="I5" s="92" t="s">
        <v>20</v>
      </c>
    </row>
    <row r="6" spans="2:9" ht="16.5" thickBot="1" x14ac:dyDescent="0.3">
      <c r="B6" s="9">
        <v>1</v>
      </c>
      <c r="C6" s="89" t="s">
        <v>52</v>
      </c>
      <c r="D6" s="312">
        <f>'Financial Reporting - Data Shee'!G8</f>
        <v>5</v>
      </c>
      <c r="E6" s="312">
        <f>D6/COUNT('Financial Reporting - Data Shee'!B8:F8)*10</f>
        <v>10</v>
      </c>
      <c r="G6" s="94"/>
      <c r="H6" s="91" t="s">
        <v>23</v>
      </c>
      <c r="I6" s="92" t="s">
        <v>24</v>
      </c>
    </row>
    <row r="7" spans="2:9" ht="16.5" thickBot="1" x14ac:dyDescent="0.3">
      <c r="B7" s="9">
        <v>1</v>
      </c>
      <c r="C7" s="89" t="s">
        <v>63</v>
      </c>
      <c r="D7" s="312">
        <f>'Financial Reporting - Data Shee'!G9</f>
        <v>5</v>
      </c>
      <c r="E7" s="312">
        <f>D7/COUNT('Financial Reporting - Data Shee'!B9:F9)*10</f>
        <v>10</v>
      </c>
      <c r="G7" s="95"/>
      <c r="H7" s="91" t="s">
        <v>27</v>
      </c>
      <c r="I7" s="92" t="s">
        <v>28</v>
      </c>
    </row>
    <row r="8" spans="2:9" ht="16.5" thickBot="1" x14ac:dyDescent="0.3">
      <c r="B8" s="9">
        <v>1</v>
      </c>
      <c r="C8" s="290" t="s">
        <v>123</v>
      </c>
      <c r="D8" s="312">
        <f>'Financial Reporting - Data Shee'!G10</f>
        <v>4</v>
      </c>
      <c r="E8" s="312">
        <f>D8/COUNT('Financial Reporting - Data Shee'!B10:F10)*10</f>
        <v>10</v>
      </c>
      <c r="G8" s="96"/>
      <c r="H8" s="97" t="s">
        <v>30</v>
      </c>
      <c r="I8" s="98" t="s">
        <v>31</v>
      </c>
    </row>
    <row r="9" spans="2:9" ht="15.75" x14ac:dyDescent="0.25">
      <c r="B9" s="9">
        <v>1</v>
      </c>
      <c r="C9" s="89" t="s">
        <v>43</v>
      </c>
      <c r="D9" s="312">
        <f>'Financial Reporting - Data Shee'!G12</f>
        <v>5</v>
      </c>
      <c r="E9" s="312">
        <f>D9/COUNT('Financial Reporting - Data Shee'!B12:F12)*10</f>
        <v>10</v>
      </c>
    </row>
    <row r="10" spans="2:9" ht="15.75" x14ac:dyDescent="0.25">
      <c r="B10" s="9">
        <v>1</v>
      </c>
      <c r="C10" s="89" t="s">
        <v>134</v>
      </c>
      <c r="D10" s="312">
        <f>'Financial Reporting - Data Shee'!G13</f>
        <v>4</v>
      </c>
      <c r="E10" s="312">
        <f>D10/COUNT('Financial Reporting - Data Shee'!B13:F13)*10</f>
        <v>10</v>
      </c>
    </row>
    <row r="11" spans="2:9" ht="15.75" x14ac:dyDescent="0.25">
      <c r="B11" s="9">
        <v>1</v>
      </c>
      <c r="C11" s="291" t="s">
        <v>124</v>
      </c>
      <c r="D11" s="312">
        <f>'Financial Reporting - Data Shee'!G15</f>
        <v>4</v>
      </c>
      <c r="E11" s="312">
        <f>D11/COUNT('Financial Reporting - Data Shee'!B15:F15)*10</f>
        <v>10</v>
      </c>
    </row>
    <row r="12" spans="2:9" ht="15.75" x14ac:dyDescent="0.25">
      <c r="B12" s="9">
        <v>1</v>
      </c>
      <c r="C12" s="89" t="s">
        <v>114</v>
      </c>
      <c r="D12" s="312">
        <f>'Financial Reporting - Data Shee'!G17</f>
        <v>4</v>
      </c>
      <c r="E12" s="312">
        <f>D12/COUNT('Financial Reporting - Data Shee'!B17:F17)*10</f>
        <v>10</v>
      </c>
    </row>
    <row r="13" spans="2:9" ht="15.75" x14ac:dyDescent="0.25">
      <c r="B13" s="9">
        <v>1</v>
      </c>
      <c r="C13" s="89" t="s">
        <v>91</v>
      </c>
      <c r="D13" s="312">
        <f>'Financial Reporting - Data Shee'!G18</f>
        <v>5</v>
      </c>
      <c r="E13" s="312">
        <f>D13/COUNT('Financial Reporting - Data Shee'!B18:F18)*10</f>
        <v>10</v>
      </c>
    </row>
    <row r="14" spans="2:9" ht="15.75" x14ac:dyDescent="0.25">
      <c r="B14" s="9">
        <v>1</v>
      </c>
      <c r="C14" s="89" t="s">
        <v>54</v>
      </c>
      <c r="D14" s="312">
        <f>'Financial Reporting - Data Shee'!G20</f>
        <v>5</v>
      </c>
      <c r="E14" s="312">
        <f>D14/COUNT('Financial Reporting - Data Shee'!B20:F20)*10</f>
        <v>10</v>
      </c>
    </row>
    <row r="15" spans="2:9" ht="15.75" x14ac:dyDescent="0.25">
      <c r="B15" s="9">
        <v>1</v>
      </c>
      <c r="C15" s="89" t="s">
        <v>99</v>
      </c>
      <c r="D15" s="312">
        <f>'Financial Reporting - Data Shee'!G21</f>
        <v>5</v>
      </c>
      <c r="E15" s="312">
        <f>D15/COUNT('Financial Reporting - Data Shee'!B21:F21)*10</f>
        <v>10</v>
      </c>
    </row>
    <row r="16" spans="2:9" ht="15.75" x14ac:dyDescent="0.25">
      <c r="B16" s="9">
        <v>1</v>
      </c>
      <c r="C16" s="89" t="s">
        <v>78</v>
      </c>
      <c r="D16" s="312">
        <f>'Financial Reporting - Data Shee'!G22</f>
        <v>5</v>
      </c>
      <c r="E16" s="312">
        <f>D16/COUNT('Financial Reporting - Data Shee'!B22:F22)*10</f>
        <v>10</v>
      </c>
    </row>
    <row r="17" spans="2:5" ht="15.75" x14ac:dyDescent="0.25">
      <c r="B17" s="9">
        <v>1</v>
      </c>
      <c r="C17" s="89" t="s">
        <v>100</v>
      </c>
      <c r="D17" s="312">
        <f>'Financial Reporting - Data Shee'!G23</f>
        <v>5</v>
      </c>
      <c r="E17" s="312">
        <f>D17/COUNT('Financial Reporting - Data Shee'!B23:F23)*10</f>
        <v>10</v>
      </c>
    </row>
    <row r="18" spans="2:5" ht="15.75" x14ac:dyDescent="0.25">
      <c r="B18" s="9">
        <v>1</v>
      </c>
      <c r="C18" s="89" t="s">
        <v>140</v>
      </c>
      <c r="D18" s="312">
        <f>'Financial Reporting - Data Shee'!G24</f>
        <v>4</v>
      </c>
      <c r="E18" s="312">
        <f>D18/COUNT('Financial Reporting - Data Shee'!B24:F24)*10</f>
        <v>10</v>
      </c>
    </row>
    <row r="19" spans="2:5" ht="15.75" x14ac:dyDescent="0.25">
      <c r="B19" s="9">
        <v>1</v>
      </c>
      <c r="C19" s="89" t="s">
        <v>75</v>
      </c>
      <c r="D19" s="312">
        <f>'Financial Reporting - Data Shee'!G25</f>
        <v>5</v>
      </c>
      <c r="E19" s="312">
        <f>D19/COUNT('Financial Reporting - Data Shee'!B25:F25)*10</f>
        <v>10</v>
      </c>
    </row>
    <row r="20" spans="2:5" ht="15.75" x14ac:dyDescent="0.25">
      <c r="B20" s="9">
        <v>1</v>
      </c>
      <c r="C20" s="89" t="s">
        <v>94</v>
      </c>
      <c r="D20" s="312">
        <f>'Financial Reporting - Data Shee'!G26</f>
        <v>4</v>
      </c>
      <c r="E20" s="312">
        <f>D20/COUNT('Financial Reporting - Data Shee'!B26:F26)*10</f>
        <v>10</v>
      </c>
    </row>
    <row r="21" spans="2:5" ht="15.75" x14ac:dyDescent="0.25">
      <c r="B21" s="9">
        <v>1</v>
      </c>
      <c r="C21" s="89" t="s">
        <v>126</v>
      </c>
      <c r="D21" s="312">
        <f>'Financial Reporting - Data Shee'!G28</f>
        <v>4</v>
      </c>
      <c r="E21" s="312">
        <f>D21/COUNT('Financial Reporting - Data Shee'!B28:F28)*10</f>
        <v>10</v>
      </c>
    </row>
    <row r="22" spans="2:5" ht="15.75" x14ac:dyDescent="0.25">
      <c r="B22" s="9">
        <v>1</v>
      </c>
      <c r="C22" s="291" t="s">
        <v>65</v>
      </c>
      <c r="D22" s="312">
        <f>'Financial Reporting - Data Shee'!G30</f>
        <v>5</v>
      </c>
      <c r="E22" s="312">
        <f>D22/COUNT('Financial Reporting - Data Shee'!B30:F30)*10</f>
        <v>10</v>
      </c>
    </row>
    <row r="23" spans="2:5" ht="15.75" x14ac:dyDescent="0.25">
      <c r="B23" s="9">
        <v>1</v>
      </c>
      <c r="C23" s="89" t="s">
        <v>29</v>
      </c>
      <c r="D23" s="312">
        <f>'Financial Reporting - Data Shee'!G31</f>
        <v>5</v>
      </c>
      <c r="E23" s="312">
        <f>D23/COUNT('Financial Reporting - Data Shee'!B31:F31)*10</f>
        <v>10</v>
      </c>
    </row>
    <row r="24" spans="2:5" ht="15.75" x14ac:dyDescent="0.25">
      <c r="B24" s="9">
        <v>1</v>
      </c>
      <c r="C24" s="89" t="s">
        <v>21</v>
      </c>
      <c r="D24" s="312">
        <f>'Financial Reporting - Data Shee'!G34</f>
        <v>5</v>
      </c>
      <c r="E24" s="312">
        <f>D24/COUNT('Financial Reporting - Data Shee'!B34:F34)*10</f>
        <v>10</v>
      </c>
    </row>
    <row r="25" spans="2:5" ht="15.75" x14ac:dyDescent="0.25">
      <c r="B25" s="9">
        <v>1</v>
      </c>
      <c r="C25" s="290" t="s">
        <v>56</v>
      </c>
      <c r="D25" s="312">
        <f>'Financial Reporting - Data Shee'!G35</f>
        <v>4</v>
      </c>
      <c r="E25" s="312">
        <f>D25/COUNT('Financial Reporting - Data Shee'!B35:F35)*10</f>
        <v>10</v>
      </c>
    </row>
    <row r="26" spans="2:5" ht="15.75" x14ac:dyDescent="0.25">
      <c r="B26" s="9">
        <v>1</v>
      </c>
      <c r="C26" s="89" t="s">
        <v>17</v>
      </c>
      <c r="D26" s="312">
        <f>'Financial Reporting - Data Shee'!G36</f>
        <v>5</v>
      </c>
      <c r="E26" s="312">
        <f>D26/COUNT('Financial Reporting - Data Shee'!B36:F36)*10</f>
        <v>10</v>
      </c>
    </row>
    <row r="27" spans="2:5" ht="15.75" x14ac:dyDescent="0.25">
      <c r="B27" s="9">
        <v>1</v>
      </c>
      <c r="C27" s="89" t="s">
        <v>68</v>
      </c>
      <c r="D27" s="312">
        <f>'Financial Reporting - Data Shee'!G37</f>
        <v>5</v>
      </c>
      <c r="E27" s="312">
        <f>D27/COUNT('Financial Reporting - Data Shee'!B37:F37)*10</f>
        <v>10</v>
      </c>
    </row>
    <row r="28" spans="2:5" ht="15.75" x14ac:dyDescent="0.25">
      <c r="B28" s="9">
        <v>1</v>
      </c>
      <c r="C28" s="89" t="s">
        <v>139</v>
      </c>
      <c r="D28" s="312">
        <f>'Financial Reporting - Data Shee'!G38</f>
        <v>4</v>
      </c>
      <c r="E28" s="312">
        <f>D28/COUNT('Financial Reporting - Data Shee'!B38:F38)*10</f>
        <v>10</v>
      </c>
    </row>
    <row r="29" spans="2:5" ht="15.75" x14ac:dyDescent="0.25">
      <c r="B29" s="9">
        <v>1</v>
      </c>
      <c r="C29" s="291" t="s">
        <v>132</v>
      </c>
      <c r="D29" s="312">
        <f>'Financial Reporting - Data Shee'!G39</f>
        <v>4</v>
      </c>
      <c r="E29" s="312">
        <f>D29/COUNT('Financial Reporting - Data Shee'!B39:F39)*10</f>
        <v>10</v>
      </c>
    </row>
    <row r="30" spans="2:5" ht="15.75" x14ac:dyDescent="0.25">
      <c r="B30" s="9">
        <v>1</v>
      </c>
      <c r="C30" s="89" t="s">
        <v>58</v>
      </c>
      <c r="D30" s="312">
        <f>'Financial Reporting - Data Shee'!G40</f>
        <v>5</v>
      </c>
      <c r="E30" s="312">
        <f>D30/COUNT('Financial Reporting - Data Shee'!B40:F40)*10</f>
        <v>10</v>
      </c>
    </row>
    <row r="31" spans="2:5" ht="15.75" x14ac:dyDescent="0.25">
      <c r="B31" s="9">
        <v>1</v>
      </c>
      <c r="C31" s="291" t="s">
        <v>142</v>
      </c>
      <c r="D31" s="312">
        <f>'Financial Reporting - Data Shee'!G42</f>
        <v>4</v>
      </c>
      <c r="E31" s="312">
        <f>D31/COUNT('Financial Reporting - Data Shee'!B42:F42)*10</f>
        <v>10</v>
      </c>
    </row>
    <row r="32" spans="2:5" ht="15.75" x14ac:dyDescent="0.25">
      <c r="B32" s="9">
        <v>1</v>
      </c>
      <c r="C32" s="291" t="s">
        <v>121</v>
      </c>
      <c r="D32" s="312">
        <f>'Financial Reporting - Data Shee'!G43</f>
        <v>5</v>
      </c>
      <c r="E32" s="312">
        <f>D32/COUNT('Financial Reporting - Data Shee'!B43:F43)*10</f>
        <v>10</v>
      </c>
    </row>
    <row r="33" spans="2:5" ht="15.75" x14ac:dyDescent="0.25">
      <c r="B33" s="9">
        <v>1</v>
      </c>
      <c r="C33" s="89" t="s">
        <v>45</v>
      </c>
      <c r="D33" s="312">
        <f>'Financial Reporting - Data Shee'!G44</f>
        <v>5</v>
      </c>
      <c r="E33" s="312">
        <f>D33/COUNT('Financial Reporting - Data Shee'!B44:F44)*10</f>
        <v>10</v>
      </c>
    </row>
    <row r="34" spans="2:5" ht="15.75" x14ac:dyDescent="0.25">
      <c r="B34" s="9">
        <v>1</v>
      </c>
      <c r="C34" s="89" t="s">
        <v>60</v>
      </c>
      <c r="D34" s="312">
        <f>'Financial Reporting - Data Shee'!G45</f>
        <v>5</v>
      </c>
      <c r="E34" s="312">
        <f>D34/COUNT('Financial Reporting - Data Shee'!B45:F45)*10</f>
        <v>10</v>
      </c>
    </row>
    <row r="35" spans="2:5" ht="15.75" x14ac:dyDescent="0.25">
      <c r="B35" s="9">
        <v>1</v>
      </c>
      <c r="C35" s="291" t="s">
        <v>85</v>
      </c>
      <c r="D35" s="312">
        <f>'Financial Reporting - Data Shee'!G46</f>
        <v>5</v>
      </c>
      <c r="E35" s="312">
        <f>D35/COUNT('Financial Reporting - Data Shee'!B46:F46)*10</f>
        <v>10</v>
      </c>
    </row>
    <row r="36" spans="2:5" ht="15.75" x14ac:dyDescent="0.25">
      <c r="B36" s="9">
        <v>1</v>
      </c>
      <c r="C36" s="89" t="s">
        <v>66</v>
      </c>
      <c r="D36" s="312">
        <f>'Financial Reporting - Data Shee'!G47</f>
        <v>5</v>
      </c>
      <c r="E36" s="312">
        <f>D36/COUNT('Financial Reporting - Data Shee'!B47:F47)*10</f>
        <v>10</v>
      </c>
    </row>
    <row r="37" spans="2:5" ht="15.75" x14ac:dyDescent="0.25">
      <c r="B37" s="9">
        <v>1</v>
      </c>
      <c r="C37" s="89" t="s">
        <v>40</v>
      </c>
      <c r="D37" s="312">
        <f>'Financial Reporting - Data Shee'!G49</f>
        <v>5</v>
      </c>
      <c r="E37" s="312">
        <f>D37/COUNT('Financial Reporting - Data Shee'!B49:F49)*10</f>
        <v>10</v>
      </c>
    </row>
    <row r="38" spans="2:5" ht="15.75" x14ac:dyDescent="0.25">
      <c r="B38" s="9">
        <v>1</v>
      </c>
      <c r="C38" s="291" t="s">
        <v>104</v>
      </c>
      <c r="D38" s="312">
        <f>'Financial Reporting - Data Shee'!G51</f>
        <v>5</v>
      </c>
      <c r="E38" s="312">
        <f>D38/COUNT('Financial Reporting - Data Shee'!B51:F51)*10</f>
        <v>10</v>
      </c>
    </row>
    <row r="39" spans="2:5" ht="15.75" x14ac:dyDescent="0.25">
      <c r="B39" s="9">
        <v>1</v>
      </c>
      <c r="C39" s="291" t="s">
        <v>143</v>
      </c>
      <c r="D39" s="312">
        <f>'Financial Reporting - Data Shee'!G52</f>
        <v>4</v>
      </c>
      <c r="E39" s="312">
        <f>D39/COUNT('Financial Reporting - Data Shee'!B52:F52)*10</f>
        <v>10</v>
      </c>
    </row>
    <row r="40" spans="2:5" ht="15.75" x14ac:dyDescent="0.25">
      <c r="B40" s="9">
        <v>1</v>
      </c>
      <c r="C40" s="291" t="s">
        <v>76</v>
      </c>
      <c r="D40" s="312">
        <f>'Financial Reporting - Data Shee'!G53</f>
        <v>5</v>
      </c>
      <c r="E40" s="312">
        <f>D40/COUNT('Financial Reporting - Data Shee'!B53:F53)*10</f>
        <v>10</v>
      </c>
    </row>
    <row r="41" spans="2:5" ht="15.75" x14ac:dyDescent="0.25">
      <c r="B41" s="9">
        <v>1</v>
      </c>
      <c r="C41" s="283" t="s">
        <v>10</v>
      </c>
      <c r="D41" s="312">
        <f>'Financial Reporting - Data Shee'!G54</f>
        <v>5</v>
      </c>
      <c r="E41" s="312">
        <f>D41/COUNT('Financial Reporting - Data Shee'!B54:F54)*10</f>
        <v>10</v>
      </c>
    </row>
    <row r="42" spans="2:5" ht="15.75" x14ac:dyDescent="0.25">
      <c r="B42" s="9">
        <v>1</v>
      </c>
      <c r="C42" s="89" t="s">
        <v>36</v>
      </c>
      <c r="D42" s="312">
        <f>'Financial Reporting - Data Shee'!G55</f>
        <v>5</v>
      </c>
      <c r="E42" s="312">
        <f>D42/COUNT('Financial Reporting - Data Shee'!B55:F55)*10</f>
        <v>10</v>
      </c>
    </row>
    <row r="43" spans="2:5" ht="15.75" x14ac:dyDescent="0.25">
      <c r="B43" s="9">
        <v>1</v>
      </c>
      <c r="C43" s="291" t="s">
        <v>89</v>
      </c>
      <c r="D43" s="312">
        <f>'Financial Reporting - Data Shee'!G56</f>
        <v>4</v>
      </c>
      <c r="E43" s="312">
        <f>D43/COUNT('Financial Reporting - Data Shee'!B56:F56)*10</f>
        <v>10</v>
      </c>
    </row>
    <row r="44" spans="2:5" ht="15.75" x14ac:dyDescent="0.25">
      <c r="B44" s="9">
        <v>1</v>
      </c>
      <c r="C44" s="89" t="s">
        <v>32</v>
      </c>
      <c r="D44" s="312">
        <f>'Financial Reporting - Data Shee'!G57</f>
        <v>5</v>
      </c>
      <c r="E44" s="312">
        <f>D44/COUNT('Financial Reporting - Data Shee'!B57:F57)*10</f>
        <v>10</v>
      </c>
    </row>
    <row r="45" spans="2:5" ht="15.75" x14ac:dyDescent="0.25">
      <c r="B45" s="9">
        <v>1</v>
      </c>
      <c r="C45" s="89" t="s">
        <v>71</v>
      </c>
      <c r="D45" s="312">
        <f>'Financial Reporting - Data Shee'!G58</f>
        <v>5</v>
      </c>
      <c r="E45" s="312">
        <f>D45/COUNT('Financial Reporting - Data Shee'!B58:F58)*10</f>
        <v>10</v>
      </c>
    </row>
    <row r="46" spans="2:5" ht="15.75" x14ac:dyDescent="0.25">
      <c r="B46" s="9">
        <v>1</v>
      </c>
      <c r="C46" s="89" t="s">
        <v>88</v>
      </c>
      <c r="D46" s="312">
        <f>'Financial Reporting - Data Shee'!G61</f>
        <v>5</v>
      </c>
      <c r="E46" s="312">
        <f>D46/COUNT('Financial Reporting - Data Shee'!B61:F61)*10</f>
        <v>10</v>
      </c>
    </row>
    <row r="47" spans="2:5" ht="15.75" x14ac:dyDescent="0.25">
      <c r="B47" s="9">
        <v>1</v>
      </c>
      <c r="C47" s="89" t="s">
        <v>141</v>
      </c>
      <c r="D47" s="312">
        <f>'Financial Reporting - Data Shee'!G62</f>
        <v>4</v>
      </c>
      <c r="E47" s="312">
        <f>D47/COUNT('Financial Reporting - Data Shee'!B62:F62)*10</f>
        <v>10</v>
      </c>
    </row>
    <row r="48" spans="2:5" ht="15.75" x14ac:dyDescent="0.25">
      <c r="B48" s="9">
        <v>1</v>
      </c>
      <c r="C48" s="89" t="s">
        <v>133</v>
      </c>
      <c r="D48" s="312">
        <f>'Financial Reporting - Data Shee'!G63</f>
        <v>4</v>
      </c>
      <c r="E48" s="312">
        <f>D48/COUNT('Financial Reporting - Data Shee'!B63:F63)*10</f>
        <v>10</v>
      </c>
    </row>
    <row r="49" spans="2:5" ht="15.75" x14ac:dyDescent="0.25">
      <c r="B49" s="9">
        <v>1</v>
      </c>
      <c r="C49" s="291" t="s">
        <v>137</v>
      </c>
      <c r="D49" s="312">
        <f>'Financial Reporting - Data Shee'!G65</f>
        <v>4</v>
      </c>
      <c r="E49" s="312">
        <f>D49/COUNT('Financial Reporting - Data Shee'!B65:F65)*10</f>
        <v>10</v>
      </c>
    </row>
    <row r="50" spans="2:5" ht="15.75" x14ac:dyDescent="0.25">
      <c r="B50" s="9">
        <v>1</v>
      </c>
      <c r="C50" s="89" t="s">
        <v>115</v>
      </c>
      <c r="D50" s="312">
        <f>'Financial Reporting - Data Shee'!G66</f>
        <v>4</v>
      </c>
      <c r="E50" s="312">
        <f>D50/COUNT('Financial Reporting - Data Shee'!B66:F66)*10</f>
        <v>10</v>
      </c>
    </row>
    <row r="51" spans="2:5" ht="15.75" x14ac:dyDescent="0.25">
      <c r="B51" s="9">
        <v>1</v>
      </c>
      <c r="C51" s="291" t="s">
        <v>112</v>
      </c>
      <c r="D51" s="312">
        <f>'Financial Reporting - Data Shee'!G67</f>
        <v>4</v>
      </c>
      <c r="E51" s="312">
        <f>D51/COUNT('Financial Reporting - Data Shee'!B67:F67)*10</f>
        <v>10</v>
      </c>
    </row>
    <row r="52" spans="2:5" ht="15.75" x14ac:dyDescent="0.25">
      <c r="B52" s="9">
        <v>1</v>
      </c>
      <c r="C52" s="89" t="s">
        <v>80</v>
      </c>
      <c r="D52" s="312">
        <f>'Financial Reporting - Data Shee'!G68</f>
        <v>4</v>
      </c>
      <c r="E52" s="312">
        <f>D52/COUNT('Financial Reporting - Data Shee'!B68:F68)*10</f>
        <v>10</v>
      </c>
    </row>
    <row r="53" spans="2:5" ht="15.75" x14ac:dyDescent="0.25">
      <c r="B53" s="9">
        <v>1</v>
      </c>
      <c r="C53" s="291" t="s">
        <v>95</v>
      </c>
      <c r="D53" s="312">
        <f>'Financial Reporting - Data Shee'!G69</f>
        <v>5</v>
      </c>
      <c r="E53" s="312">
        <f>D53/COUNT('Financial Reporting - Data Shee'!B69:F69)*10</f>
        <v>10</v>
      </c>
    </row>
    <row r="54" spans="2:5" ht="15.75" x14ac:dyDescent="0.25">
      <c r="B54" s="9">
        <v>1</v>
      </c>
      <c r="C54" s="291" t="s">
        <v>96</v>
      </c>
      <c r="D54" s="312">
        <f>'Financial Reporting - Data Shee'!G70</f>
        <v>5</v>
      </c>
      <c r="E54" s="312">
        <f>D54/COUNT('Financial Reporting - Data Shee'!B70:F70)*10</f>
        <v>10</v>
      </c>
    </row>
    <row r="55" spans="2:5" ht="15.75" x14ac:dyDescent="0.25">
      <c r="B55" s="9">
        <v>1</v>
      </c>
      <c r="C55" s="89" t="s">
        <v>25</v>
      </c>
      <c r="D55" s="312">
        <f>'Financial Reporting - Data Shee'!G71</f>
        <v>5</v>
      </c>
      <c r="E55" s="312">
        <f>D55/COUNT('Financial Reporting - Data Shee'!B71:F71)*10</f>
        <v>10</v>
      </c>
    </row>
    <row r="56" spans="2:5" ht="15.75" x14ac:dyDescent="0.25">
      <c r="B56" s="9">
        <v>1</v>
      </c>
      <c r="C56" s="89" t="s">
        <v>106</v>
      </c>
      <c r="D56" s="312">
        <f>'Financial Reporting - Data Shee'!G72</f>
        <v>5</v>
      </c>
      <c r="E56" s="312">
        <f>D56/COUNT('Financial Reporting - Data Shee'!B72:F72)*10</f>
        <v>10</v>
      </c>
    </row>
    <row r="57" spans="2:5" ht="15.75" x14ac:dyDescent="0.25">
      <c r="B57" s="9">
        <v>1</v>
      </c>
      <c r="C57" s="89" t="s">
        <v>42</v>
      </c>
      <c r="D57" s="312">
        <f>'Financial Reporting - Data Shee'!G74</f>
        <v>5</v>
      </c>
      <c r="E57" s="312">
        <f>D57/COUNT('Financial Reporting - Data Shee'!B74:F74)*10</f>
        <v>10</v>
      </c>
    </row>
    <row r="58" spans="2:5" ht="15.75" x14ac:dyDescent="0.25">
      <c r="B58" s="9">
        <v>1</v>
      </c>
      <c r="C58" s="89" t="s">
        <v>73</v>
      </c>
      <c r="D58" s="312">
        <f>'Financial Reporting - Data Shee'!G76</f>
        <v>5</v>
      </c>
      <c r="E58" s="312">
        <f>D58/COUNT('Financial Reporting - Data Shee'!B76:F76)*10</f>
        <v>10</v>
      </c>
    </row>
    <row r="59" spans="2:5" ht="15.75" x14ac:dyDescent="0.25">
      <c r="B59" s="9">
        <v>1</v>
      </c>
      <c r="C59" s="89" t="s">
        <v>145</v>
      </c>
      <c r="D59" s="312">
        <f>'Financial Reporting - Data Shee'!G77</f>
        <v>4</v>
      </c>
      <c r="E59" s="312">
        <f>D59/COUNT('Financial Reporting - Data Shee'!B77:F77)*10</f>
        <v>10</v>
      </c>
    </row>
    <row r="60" spans="2:5" ht="15.75" x14ac:dyDescent="0.25">
      <c r="B60" s="9">
        <v>1</v>
      </c>
      <c r="C60" s="89" t="s">
        <v>135</v>
      </c>
      <c r="D60" s="312">
        <f>'Financial Reporting - Data Shee'!G78</f>
        <v>4</v>
      </c>
      <c r="E60" s="312">
        <f>D60/COUNT('Financial Reporting - Data Shee'!B78:F78)*10</f>
        <v>10</v>
      </c>
    </row>
    <row r="61" spans="2:5" ht="15.75" x14ac:dyDescent="0.25">
      <c r="B61" s="9">
        <v>1</v>
      </c>
      <c r="C61" s="291" t="s">
        <v>113</v>
      </c>
      <c r="D61" s="312">
        <f>'Financial Reporting - Data Shee'!G80</f>
        <v>5</v>
      </c>
      <c r="E61" s="312">
        <f>D61/COUNT('Financial Reporting - Data Shee'!B80:F80)*10</f>
        <v>10</v>
      </c>
    </row>
    <row r="62" spans="2:5" ht="15.75" x14ac:dyDescent="0.25">
      <c r="B62" s="9">
        <v>1</v>
      </c>
      <c r="C62" s="89" t="s">
        <v>101</v>
      </c>
      <c r="D62" s="312">
        <f>'Financial Reporting - Data Shee'!G81</f>
        <v>5</v>
      </c>
      <c r="E62" s="312">
        <f>D62/COUNT('Financial Reporting - Data Shee'!B81:F81)*10</f>
        <v>10</v>
      </c>
    </row>
    <row r="63" spans="2:5" ht="15.75" x14ac:dyDescent="0.25">
      <c r="B63" s="9">
        <v>1</v>
      </c>
      <c r="C63" s="89" t="s">
        <v>44</v>
      </c>
      <c r="D63" s="312">
        <f>'Financial Reporting - Data Shee'!G82</f>
        <v>5</v>
      </c>
      <c r="E63" s="312">
        <f>D63/COUNT('Financial Reporting - Data Shee'!B82:F82)*10</f>
        <v>10</v>
      </c>
    </row>
    <row r="64" spans="2:5" ht="15.75" x14ac:dyDescent="0.25">
      <c r="B64" s="9">
        <v>1</v>
      </c>
      <c r="C64" s="89" t="s">
        <v>57</v>
      </c>
      <c r="D64" s="312">
        <f>'Financial Reporting - Data Shee'!G84</f>
        <v>5</v>
      </c>
      <c r="E64" s="312">
        <f>D64/COUNT('Financial Reporting - Data Shee'!B84:F84)*10</f>
        <v>10</v>
      </c>
    </row>
    <row r="65" spans="2:5" ht="15.75" x14ac:dyDescent="0.25">
      <c r="B65" s="9">
        <v>1</v>
      </c>
      <c r="C65" s="291" t="s">
        <v>144</v>
      </c>
      <c r="D65" s="312">
        <f>'Financial Reporting - Data Shee'!G85</f>
        <v>4</v>
      </c>
      <c r="E65" s="312">
        <f>D65/COUNT('Financial Reporting - Data Shee'!B85:F85)*10</f>
        <v>10</v>
      </c>
    </row>
    <row r="66" spans="2:5" ht="15.75" x14ac:dyDescent="0.25">
      <c r="B66" s="9">
        <v>1</v>
      </c>
      <c r="C66" s="89" t="s">
        <v>81</v>
      </c>
      <c r="D66" s="312">
        <f>'Financial Reporting - Data Shee'!G86</f>
        <v>5</v>
      </c>
      <c r="E66" s="312">
        <f>D66/COUNT('Financial Reporting - Data Shee'!B86:F86)*10</f>
        <v>10</v>
      </c>
    </row>
    <row r="67" spans="2:5" ht="15.75" x14ac:dyDescent="0.25">
      <c r="B67" s="9">
        <v>1</v>
      </c>
      <c r="C67" s="89" t="s">
        <v>48</v>
      </c>
      <c r="D67" s="312">
        <f>'Financial Reporting - Data Shee'!G88</f>
        <v>5</v>
      </c>
      <c r="E67" s="312">
        <f>D67/COUNT('Financial Reporting - Data Shee'!B88:F88)*10</f>
        <v>10</v>
      </c>
    </row>
    <row r="68" spans="2:5" ht="15.75" x14ac:dyDescent="0.25">
      <c r="B68" s="9">
        <v>1</v>
      </c>
      <c r="C68" s="89" t="s">
        <v>70</v>
      </c>
      <c r="D68" s="312">
        <f>'Financial Reporting - Data Shee'!G89</f>
        <v>5</v>
      </c>
      <c r="E68" s="312">
        <f>D68/COUNT('Financial Reporting - Data Shee'!B89:F89)*10</f>
        <v>10</v>
      </c>
    </row>
    <row r="69" spans="2:5" ht="15.75" x14ac:dyDescent="0.25">
      <c r="B69" s="9">
        <v>1</v>
      </c>
      <c r="C69" s="89" t="s">
        <v>13</v>
      </c>
      <c r="D69" s="312">
        <f>'Financial Reporting - Data Shee'!G91</f>
        <v>5</v>
      </c>
      <c r="E69" s="312">
        <f>D69/COUNT('Financial Reporting - Data Shee'!B91:F91)*10</f>
        <v>10</v>
      </c>
    </row>
    <row r="70" spans="2:5" ht="15.75" x14ac:dyDescent="0.25">
      <c r="B70" s="9">
        <v>1</v>
      </c>
      <c r="C70" s="89" t="s">
        <v>129</v>
      </c>
      <c r="D70" s="312">
        <f>'Financial Reporting - Data Shee'!G92</f>
        <v>4</v>
      </c>
      <c r="E70" s="312">
        <f>D70/COUNT('Financial Reporting - Data Shee'!B92:F92)*10</f>
        <v>10</v>
      </c>
    </row>
    <row r="71" spans="2:5" ht="15.75" x14ac:dyDescent="0.25">
      <c r="B71" s="9">
        <v>1</v>
      </c>
      <c r="C71" s="89" t="s">
        <v>131</v>
      </c>
      <c r="D71" s="312">
        <f>'Financial Reporting - Data Shee'!G93</f>
        <v>5</v>
      </c>
      <c r="E71" s="312">
        <f>D71/COUNT('Financial Reporting - Data Shee'!B93:F93)*10</f>
        <v>10</v>
      </c>
    </row>
    <row r="72" spans="2:5" ht="15.75" x14ac:dyDescent="0.25">
      <c r="B72" s="9">
        <v>1</v>
      </c>
      <c r="C72" s="89" t="s">
        <v>51</v>
      </c>
      <c r="D72" s="312">
        <f>'Financial Reporting - Data Shee'!G94</f>
        <v>5</v>
      </c>
      <c r="E72" s="312">
        <f>D72/COUNT('Financial Reporting - Data Shee'!B94:F94)*10</f>
        <v>10</v>
      </c>
    </row>
    <row r="73" spans="2:5" ht="15.75" x14ac:dyDescent="0.25">
      <c r="B73" s="9">
        <v>1</v>
      </c>
      <c r="C73" s="89" t="s">
        <v>50</v>
      </c>
      <c r="D73" s="312">
        <f>'Financial Reporting - Data Shee'!G95</f>
        <v>5</v>
      </c>
      <c r="E73" s="312">
        <f>D73/COUNT('Financial Reporting - Data Shee'!B95:F95)*10</f>
        <v>10</v>
      </c>
    </row>
    <row r="74" spans="2:5" ht="15.75" x14ac:dyDescent="0.25">
      <c r="B74" s="9">
        <v>1</v>
      </c>
      <c r="C74" s="291" t="s">
        <v>61</v>
      </c>
      <c r="D74" s="312">
        <f>'Financial Reporting - Data Shee'!G97</f>
        <v>5</v>
      </c>
      <c r="E74" s="312">
        <f>D74/COUNT('Financial Reporting - Data Shee'!B97:F97)*10</f>
        <v>10</v>
      </c>
    </row>
    <row r="75" spans="2:5" ht="15.75" x14ac:dyDescent="0.25">
      <c r="B75" s="9">
        <v>1</v>
      </c>
      <c r="C75" s="89" t="s">
        <v>87</v>
      </c>
      <c r="D75" s="312">
        <f>'Financial Reporting - Data Shee'!G98</f>
        <v>5</v>
      </c>
      <c r="E75" s="312">
        <f>D75/COUNT('Financial Reporting - Data Shee'!B98:F98)*10</f>
        <v>10</v>
      </c>
    </row>
    <row r="76" spans="2:5" ht="15.75" x14ac:dyDescent="0.25">
      <c r="B76" s="9">
        <v>1</v>
      </c>
      <c r="C76" s="89" t="s">
        <v>83</v>
      </c>
      <c r="D76" s="312">
        <f>'Financial Reporting - Data Shee'!G99</f>
        <v>5</v>
      </c>
      <c r="E76" s="312">
        <f>D76/COUNT('Financial Reporting - Data Shee'!B99:F99)*10</f>
        <v>10</v>
      </c>
    </row>
    <row r="77" spans="2:5" ht="15.75" x14ac:dyDescent="0.25">
      <c r="B77" s="9">
        <v>1</v>
      </c>
      <c r="C77" s="291" t="s">
        <v>110</v>
      </c>
      <c r="D77" s="312">
        <f>'Financial Reporting - Data Shee'!G100</f>
        <v>5</v>
      </c>
      <c r="E77" s="312">
        <f>D77/COUNT('Financial Reporting - Data Shee'!B100:F100)*10</f>
        <v>10</v>
      </c>
    </row>
    <row r="78" spans="2:5" ht="15.75" x14ac:dyDescent="0.25">
      <c r="B78" s="9">
        <v>1</v>
      </c>
      <c r="C78" s="89" t="s">
        <v>69</v>
      </c>
      <c r="D78" s="312">
        <f>'Financial Reporting - Data Shee'!G102</f>
        <v>5</v>
      </c>
      <c r="E78" s="312">
        <f>D78/COUNT('Financial Reporting - Data Shee'!B102:F102)*10</f>
        <v>10</v>
      </c>
    </row>
    <row r="79" spans="2:5" ht="15.75" x14ac:dyDescent="0.25">
      <c r="B79" s="9">
        <v>1</v>
      </c>
      <c r="C79" s="283" t="s">
        <v>102</v>
      </c>
      <c r="D79" s="312">
        <f>'Financial Reporting - Data Shee'!G103</f>
        <v>5</v>
      </c>
      <c r="E79" s="312">
        <f>D79/COUNT('Financial Reporting - Data Shee'!B103:F103)*10</f>
        <v>10</v>
      </c>
    </row>
    <row r="80" spans="2:5" ht="15.75" x14ac:dyDescent="0.25">
      <c r="B80" s="9">
        <v>78</v>
      </c>
      <c r="C80" s="283" t="s">
        <v>74</v>
      </c>
      <c r="D80" s="312">
        <f>'Financial Reporting - Data Shee'!G5</f>
        <v>4.5</v>
      </c>
      <c r="E80" s="312">
        <f>D80/COUNT('Financial Reporting - Data Shee'!B5:F5)*10</f>
        <v>9</v>
      </c>
    </row>
    <row r="81" spans="2:5" ht="15.75" x14ac:dyDescent="0.25">
      <c r="B81" s="9">
        <v>78</v>
      </c>
      <c r="C81" s="290" t="s">
        <v>130</v>
      </c>
      <c r="D81" s="312">
        <f>'Financial Reporting - Data Shee'!G11</f>
        <v>4.5</v>
      </c>
      <c r="E81" s="312">
        <f>D81/COUNT('Financial Reporting - Data Shee'!B11:F11)*10</f>
        <v>9</v>
      </c>
    </row>
    <row r="82" spans="2:5" ht="15.75" x14ac:dyDescent="0.25">
      <c r="B82" s="9">
        <v>78</v>
      </c>
      <c r="C82" s="89" t="s">
        <v>127</v>
      </c>
      <c r="D82" s="312">
        <f>'Financial Reporting - Data Shee'!G14</f>
        <v>4.5</v>
      </c>
      <c r="E82" s="312">
        <f>D82/COUNT('Financial Reporting - Data Shee'!B14:F14)*10</f>
        <v>9</v>
      </c>
    </row>
    <row r="83" spans="2:5" ht="15.75" x14ac:dyDescent="0.25">
      <c r="B83" s="9">
        <v>78</v>
      </c>
      <c r="C83" s="89" t="s">
        <v>107</v>
      </c>
      <c r="D83" s="312">
        <f>'Financial Reporting - Data Shee'!G16</f>
        <v>4.5</v>
      </c>
      <c r="E83" s="312">
        <f>D83/COUNT('Financial Reporting - Data Shee'!B16:F16)*10</f>
        <v>9</v>
      </c>
    </row>
    <row r="84" spans="2:5" ht="15.75" x14ac:dyDescent="0.25">
      <c r="B84" s="9">
        <v>78</v>
      </c>
      <c r="C84" s="89" t="s">
        <v>119</v>
      </c>
      <c r="D84" s="312">
        <f>'Financial Reporting - Data Shee'!G19</f>
        <v>4.5</v>
      </c>
      <c r="E84" s="312">
        <f>D84/COUNT('Financial Reporting - Data Shee'!B19:F19)*10</f>
        <v>9</v>
      </c>
    </row>
    <row r="85" spans="2:5" ht="15.75" x14ac:dyDescent="0.25">
      <c r="B85" s="9">
        <v>78</v>
      </c>
      <c r="C85" s="89" t="s">
        <v>35</v>
      </c>
      <c r="D85" s="312">
        <f>'Financial Reporting - Data Shee'!G27</f>
        <v>4.5</v>
      </c>
      <c r="E85" s="312">
        <f>D85/COUNT('Financial Reporting - Data Shee'!B27:F27)*10</f>
        <v>9</v>
      </c>
    </row>
    <row r="86" spans="2:5" ht="15.75" x14ac:dyDescent="0.25">
      <c r="B86" s="9">
        <v>78</v>
      </c>
      <c r="C86" s="89" t="s">
        <v>79</v>
      </c>
      <c r="D86" s="312">
        <f>'Financial Reporting - Data Shee'!G29</f>
        <v>4.5</v>
      </c>
      <c r="E86" s="312">
        <f>D86/COUNT('Financial Reporting - Data Shee'!B29:F29)*10</f>
        <v>9</v>
      </c>
    </row>
    <row r="87" spans="2:5" ht="15.75" x14ac:dyDescent="0.25">
      <c r="B87" s="9">
        <v>78</v>
      </c>
      <c r="C87" s="291" t="s">
        <v>120</v>
      </c>
      <c r="D87" s="312">
        <f>'Financial Reporting - Data Shee'!G32</f>
        <v>4.5</v>
      </c>
      <c r="E87" s="312">
        <f>D87/COUNT('Financial Reporting - Data Shee'!B32:F32)*10</f>
        <v>9</v>
      </c>
    </row>
    <row r="88" spans="2:5" ht="15.75" x14ac:dyDescent="0.25">
      <c r="B88" s="9">
        <v>78</v>
      </c>
      <c r="C88" s="89" t="s">
        <v>39</v>
      </c>
      <c r="D88" s="312">
        <f>'Financial Reporting - Data Shee'!G33</f>
        <v>4.5</v>
      </c>
      <c r="E88" s="312">
        <f>D88/COUNT('Financial Reporting - Data Shee'!B33:F33)*10</f>
        <v>9</v>
      </c>
    </row>
    <row r="89" spans="2:5" ht="15.75" x14ac:dyDescent="0.25">
      <c r="B89" s="9">
        <v>78</v>
      </c>
      <c r="C89" s="291" t="s">
        <v>117</v>
      </c>
      <c r="D89" s="312">
        <f>'Financial Reporting - Data Shee'!G41</f>
        <v>4.5</v>
      </c>
      <c r="E89" s="312">
        <f>D89/COUNT('Financial Reporting - Data Shee'!B41:F41)*10</f>
        <v>9</v>
      </c>
    </row>
    <row r="90" spans="2:5" ht="15.75" x14ac:dyDescent="0.25">
      <c r="B90" s="9">
        <v>78</v>
      </c>
      <c r="C90" s="291" t="s">
        <v>46</v>
      </c>
      <c r="D90" s="312">
        <f>'Financial Reporting - Data Shee'!G48</f>
        <v>4.5</v>
      </c>
      <c r="E90" s="312">
        <f>D90/COUNT('Financial Reporting - Data Shee'!B48:F48)*10</f>
        <v>9</v>
      </c>
    </row>
    <row r="91" spans="2:5" ht="15.75" x14ac:dyDescent="0.25">
      <c r="B91" s="9">
        <v>78</v>
      </c>
      <c r="C91" s="89" t="s">
        <v>86</v>
      </c>
      <c r="D91" s="312">
        <f>'Financial Reporting - Data Shee'!G50</f>
        <v>4.5</v>
      </c>
      <c r="E91" s="312">
        <f>D91/COUNT('Financial Reporting - Data Shee'!B50:F50)*10</f>
        <v>9</v>
      </c>
    </row>
    <row r="92" spans="2:5" ht="15.75" x14ac:dyDescent="0.25">
      <c r="B92" s="9">
        <v>78</v>
      </c>
      <c r="C92" s="89" t="s">
        <v>92</v>
      </c>
      <c r="D92" s="312">
        <f>'Financial Reporting - Data Shee'!G59</f>
        <v>4.5</v>
      </c>
      <c r="E92" s="312">
        <f>D92/COUNT('Financial Reporting - Data Shee'!B59:F59)*10</f>
        <v>9</v>
      </c>
    </row>
    <row r="93" spans="2:5" ht="15.75" x14ac:dyDescent="0.25">
      <c r="B93" s="9">
        <v>78</v>
      </c>
      <c r="C93" s="89" t="s">
        <v>93</v>
      </c>
      <c r="D93" s="312">
        <f>'Financial Reporting - Data Shee'!G60</f>
        <v>4.5</v>
      </c>
      <c r="E93" s="312">
        <f>D93/COUNT('Financial Reporting - Data Shee'!B60:F60)*10</f>
        <v>9</v>
      </c>
    </row>
    <row r="94" spans="2:5" ht="15.75" x14ac:dyDescent="0.25">
      <c r="B94" s="9">
        <v>78</v>
      </c>
      <c r="C94" s="89" t="s">
        <v>136</v>
      </c>
      <c r="D94" s="312">
        <f>'Financial Reporting - Data Shee'!G64</f>
        <v>4.5</v>
      </c>
      <c r="E94" s="312">
        <f>D94/COUNT('Financial Reporting - Data Shee'!B64:F64)*10</f>
        <v>9</v>
      </c>
    </row>
    <row r="95" spans="2:5" ht="15.75" x14ac:dyDescent="0.25">
      <c r="B95" s="9">
        <v>78</v>
      </c>
      <c r="C95" s="284" t="s">
        <v>97</v>
      </c>
      <c r="D95" s="312">
        <f>'Financial Reporting - Data Shee'!G75</f>
        <v>4.5</v>
      </c>
      <c r="E95" s="312">
        <f>D95/COUNT('Financial Reporting - Data Shee'!B75:F75)*10</f>
        <v>9</v>
      </c>
    </row>
    <row r="96" spans="2:5" ht="15.75" x14ac:dyDescent="0.25">
      <c r="B96" s="9">
        <v>78</v>
      </c>
      <c r="C96" s="89" t="s">
        <v>116</v>
      </c>
      <c r="D96" s="312">
        <f>'Financial Reporting - Data Shee'!G79</f>
        <v>4.5</v>
      </c>
      <c r="E96" s="312">
        <f>D96/COUNT('Financial Reporting - Data Shee'!B79:F79)*10</f>
        <v>9</v>
      </c>
    </row>
    <row r="97" spans="2:5" ht="15.75" x14ac:dyDescent="0.25">
      <c r="B97" s="9">
        <v>78</v>
      </c>
      <c r="C97" s="89" t="s">
        <v>108</v>
      </c>
      <c r="D97" s="312">
        <f>'Financial Reporting - Data Shee'!G90</f>
        <v>4.5</v>
      </c>
      <c r="E97" s="312">
        <f>D97/COUNT('Financial Reporting - Data Shee'!B90:F90)*10</f>
        <v>9</v>
      </c>
    </row>
    <row r="98" spans="2:5" ht="15.75" x14ac:dyDescent="0.25">
      <c r="B98" s="9">
        <v>78</v>
      </c>
      <c r="C98" s="291" t="s">
        <v>109</v>
      </c>
      <c r="D98" s="312">
        <f>'Financial Reporting - Data Shee'!G101</f>
        <v>4.5</v>
      </c>
      <c r="E98" s="312">
        <f>D98/COUNT('Financial Reporting - Data Shee'!B101:F101)*10</f>
        <v>9</v>
      </c>
    </row>
    <row r="99" spans="2:5" ht="15.75" x14ac:dyDescent="0.25">
      <c r="B99" s="9">
        <v>97</v>
      </c>
      <c r="C99" s="291" t="s">
        <v>122</v>
      </c>
      <c r="D99" s="312">
        <f>'Financial Reporting - Data Shee'!G83</f>
        <v>4</v>
      </c>
      <c r="E99" s="312">
        <f>D99/COUNT('Financial Reporting - Data Shee'!B83:F83)*10</f>
        <v>8</v>
      </c>
    </row>
    <row r="100" spans="2:5" ht="15.75" x14ac:dyDescent="0.25">
      <c r="B100" s="9">
        <v>97</v>
      </c>
      <c r="C100" s="89" t="s">
        <v>41</v>
      </c>
      <c r="D100" s="312">
        <f>'Financial Reporting - Data Shee'!G96</f>
        <v>4</v>
      </c>
      <c r="E100" s="312">
        <f>D100/COUNT('Financial Reporting - Data Shee'!B96:F96)*10</f>
        <v>8</v>
      </c>
    </row>
    <row r="101" spans="2:5" ht="15.75" x14ac:dyDescent="0.25">
      <c r="B101" s="9">
        <v>99</v>
      </c>
      <c r="C101" s="89" t="s">
        <v>147</v>
      </c>
      <c r="D101" s="312">
        <f>'Financial Reporting - Data Shee'!G73</f>
        <v>0</v>
      </c>
      <c r="E101" s="312">
        <f>D101/COUNT('Financial Reporting - Data Shee'!B73:F73)*10</f>
        <v>0</v>
      </c>
    </row>
    <row r="102" spans="2:5" ht="16.5" thickBot="1" x14ac:dyDescent="0.3">
      <c r="B102" s="288">
        <v>99</v>
      </c>
      <c r="C102" s="499" t="s">
        <v>146</v>
      </c>
      <c r="D102" s="514">
        <f>'Financial Reporting - Data Shee'!G87</f>
        <v>0</v>
      </c>
      <c r="E102" s="514">
        <f>D102/COUNT('Financial Reporting - Data Shee'!B87:F87)*10</f>
        <v>0</v>
      </c>
    </row>
    <row r="103" spans="2:5" ht="19.5" thickBot="1" x14ac:dyDescent="0.3">
      <c r="B103" s="497" t="s">
        <v>148</v>
      </c>
      <c r="C103" s="498"/>
      <c r="D103" s="516">
        <f>'Financial Reporting - Data Shee'!G104</f>
        <v>0</v>
      </c>
      <c r="E103" s="517">
        <f>AVERAGE(E24:E102)</f>
        <v>9.4556962025316462</v>
      </c>
    </row>
  </sheetData>
  <autoFilter ref="C2:E2">
    <sortState ref="C3:E102">
      <sortCondition descending="1" ref="E2"/>
    </sortState>
  </autoFilter>
  <sortState ref="B3:D102">
    <sortCondition descending="1" ref="D3:D102"/>
  </sortState>
  <conditionalFormatting sqref="E3:E102">
    <cfRule type="cellIs" dxfId="162" priority="1" operator="between">
      <formula>0</formula>
      <formula>1.99</formula>
    </cfRule>
    <cfRule type="cellIs" dxfId="161" priority="2" operator="between">
      <formula>2</formula>
      <formula>3.99</formula>
    </cfRule>
    <cfRule type="cellIs" dxfId="160" priority="3" operator="between">
      <formula>4</formula>
      <formula>5.99</formula>
    </cfRule>
    <cfRule type="cellIs" dxfId="159" priority="4" operator="between">
      <formula>6</formula>
      <formula>7.99</formula>
    </cfRule>
    <cfRule type="cellIs" dxfId="158" priority="5" operator="between">
      <formula>8</formula>
      <formula>9.99</formula>
    </cfRule>
    <cfRule type="cellIs" dxfId="157" priority="6" operator="equal">
      <formula>10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3"/>
  <sheetViews>
    <sheetView workbookViewId="0"/>
  </sheetViews>
  <sheetFormatPr defaultRowHeight="15" x14ac:dyDescent="0.25"/>
  <cols>
    <col min="1" max="1" width="5.42578125" customWidth="1"/>
    <col min="2" max="2" width="11.5703125" customWidth="1"/>
    <col min="3" max="3" width="43.5703125" customWidth="1"/>
    <col min="4" max="5" width="16.7109375" style="162" customWidth="1"/>
    <col min="7" max="7" width="7.140625" customWidth="1"/>
    <col min="8" max="8" width="14.28515625" customWidth="1"/>
    <col min="9" max="9" width="22" customWidth="1"/>
  </cols>
  <sheetData>
    <row r="1" spans="2:9" ht="15.75" thickBot="1" x14ac:dyDescent="0.3"/>
    <row r="2" spans="2:9" ht="79.5" thickBot="1" x14ac:dyDescent="0.3">
      <c r="B2" s="313" t="s">
        <v>1</v>
      </c>
      <c r="C2" s="304" t="s">
        <v>2</v>
      </c>
      <c r="D2" s="306" t="s">
        <v>153</v>
      </c>
      <c r="E2" s="306" t="s">
        <v>149</v>
      </c>
    </row>
    <row r="3" spans="2:9" ht="16.5" thickBot="1" x14ac:dyDescent="0.3">
      <c r="B3" s="88">
        <v>1</v>
      </c>
      <c r="C3" s="89" t="s">
        <v>34</v>
      </c>
      <c r="D3" s="307">
        <f>'Gender - Data Sheet '!F4</f>
        <v>4</v>
      </c>
      <c r="E3" s="307">
        <f t="shared" ref="E3:E34" si="0">D3/4*10</f>
        <v>10</v>
      </c>
      <c r="G3" s="85"/>
      <c r="H3" s="86">
        <v>10</v>
      </c>
      <c r="I3" s="87" t="s">
        <v>12</v>
      </c>
    </row>
    <row r="4" spans="2:9" ht="16.5" thickBot="1" x14ac:dyDescent="0.3">
      <c r="B4" s="88">
        <v>1</v>
      </c>
      <c r="C4" s="89" t="s">
        <v>38</v>
      </c>
      <c r="D4" s="307">
        <f>'Gender - Data Sheet '!F7</f>
        <v>4</v>
      </c>
      <c r="E4" s="307">
        <f t="shared" si="0"/>
        <v>10</v>
      </c>
      <c r="G4" s="90"/>
      <c r="H4" s="91" t="s">
        <v>15</v>
      </c>
      <c r="I4" s="92" t="s">
        <v>16</v>
      </c>
    </row>
    <row r="5" spans="2:9" ht="16.5" thickBot="1" x14ac:dyDescent="0.3">
      <c r="B5" s="88">
        <v>1</v>
      </c>
      <c r="C5" s="89" t="s">
        <v>52</v>
      </c>
      <c r="D5" s="307">
        <f>'Gender - Data Sheet '!F8</f>
        <v>4</v>
      </c>
      <c r="E5" s="307">
        <f t="shared" si="0"/>
        <v>10</v>
      </c>
      <c r="G5" s="93"/>
      <c r="H5" s="91" t="s">
        <v>19</v>
      </c>
      <c r="I5" s="92" t="s">
        <v>20</v>
      </c>
    </row>
    <row r="6" spans="2:9" ht="16.5" thickBot="1" x14ac:dyDescent="0.3">
      <c r="B6" s="88">
        <v>1</v>
      </c>
      <c r="C6" s="89" t="s">
        <v>43</v>
      </c>
      <c r="D6" s="307">
        <f>'Gender - Data Sheet '!F12</f>
        <v>4</v>
      </c>
      <c r="E6" s="307">
        <f t="shared" si="0"/>
        <v>10</v>
      </c>
      <c r="G6" s="94"/>
      <c r="H6" s="91" t="s">
        <v>23</v>
      </c>
      <c r="I6" s="92" t="s">
        <v>24</v>
      </c>
    </row>
    <row r="7" spans="2:9" ht="16.5" thickBot="1" x14ac:dyDescent="0.3">
      <c r="B7" s="88">
        <v>1</v>
      </c>
      <c r="C7" s="89" t="s">
        <v>35</v>
      </c>
      <c r="D7" s="307">
        <f>'Gender - Data Sheet '!F27</f>
        <v>4</v>
      </c>
      <c r="E7" s="307">
        <f t="shared" si="0"/>
        <v>10</v>
      </c>
      <c r="G7" s="95"/>
      <c r="H7" s="91" t="s">
        <v>27</v>
      </c>
      <c r="I7" s="92" t="s">
        <v>28</v>
      </c>
    </row>
    <row r="8" spans="2:9" ht="16.5" thickBot="1" x14ac:dyDescent="0.3">
      <c r="B8" s="88">
        <v>1</v>
      </c>
      <c r="C8" s="89" t="s">
        <v>79</v>
      </c>
      <c r="D8" s="307">
        <f>'Gender - Data Sheet '!F29</f>
        <v>4</v>
      </c>
      <c r="E8" s="307">
        <f t="shared" si="0"/>
        <v>10</v>
      </c>
      <c r="G8" s="96"/>
      <c r="H8" s="97" t="s">
        <v>30</v>
      </c>
      <c r="I8" s="98" t="s">
        <v>31</v>
      </c>
    </row>
    <row r="9" spans="2:9" ht="15.75" x14ac:dyDescent="0.25">
      <c r="B9" s="88">
        <v>1</v>
      </c>
      <c r="C9" s="291" t="s">
        <v>65</v>
      </c>
      <c r="D9" s="307">
        <f>'Gender - Data Sheet '!F30</f>
        <v>4</v>
      </c>
      <c r="E9" s="307">
        <f t="shared" si="0"/>
        <v>10</v>
      </c>
    </row>
    <row r="10" spans="2:9" ht="15.75" x14ac:dyDescent="0.25">
      <c r="B10" s="88">
        <v>1</v>
      </c>
      <c r="C10" s="89" t="s">
        <v>39</v>
      </c>
      <c r="D10" s="307">
        <f>'Gender - Data Sheet '!F33</f>
        <v>4</v>
      </c>
      <c r="E10" s="307">
        <f t="shared" si="0"/>
        <v>10</v>
      </c>
    </row>
    <row r="11" spans="2:9" ht="15.75" x14ac:dyDescent="0.25">
      <c r="B11" s="88">
        <v>1</v>
      </c>
      <c r="C11" s="89" t="s">
        <v>17</v>
      </c>
      <c r="D11" s="307">
        <f>'Gender - Data Sheet '!F36</f>
        <v>4</v>
      </c>
      <c r="E11" s="307">
        <f t="shared" si="0"/>
        <v>10</v>
      </c>
    </row>
    <row r="12" spans="2:9" ht="15.75" x14ac:dyDescent="0.25">
      <c r="B12" s="88">
        <v>1</v>
      </c>
      <c r="C12" s="89" t="s">
        <v>58</v>
      </c>
      <c r="D12" s="307">
        <f>'Gender - Data Sheet '!F40</f>
        <v>4</v>
      </c>
      <c r="E12" s="307">
        <f t="shared" si="0"/>
        <v>10</v>
      </c>
    </row>
    <row r="13" spans="2:9" ht="15.75" x14ac:dyDescent="0.25">
      <c r="B13" s="88">
        <v>1</v>
      </c>
      <c r="C13" s="89" t="s">
        <v>45</v>
      </c>
      <c r="D13" s="307">
        <f>'Gender - Data Sheet '!F44</f>
        <v>4</v>
      </c>
      <c r="E13" s="307">
        <f t="shared" si="0"/>
        <v>10</v>
      </c>
    </row>
    <row r="14" spans="2:9" ht="15.75" x14ac:dyDescent="0.25">
      <c r="B14" s="88">
        <v>1</v>
      </c>
      <c r="C14" s="291" t="s">
        <v>46</v>
      </c>
      <c r="D14" s="307">
        <f>'Gender - Data Sheet '!F48</f>
        <v>4</v>
      </c>
      <c r="E14" s="307">
        <f t="shared" si="0"/>
        <v>10</v>
      </c>
    </row>
    <row r="15" spans="2:9" ht="15.75" x14ac:dyDescent="0.25">
      <c r="B15" s="88">
        <v>1</v>
      </c>
      <c r="C15" s="283" t="s">
        <v>10</v>
      </c>
      <c r="D15" s="307">
        <f>'Gender - Data Sheet '!F54</f>
        <v>4</v>
      </c>
      <c r="E15" s="307">
        <f t="shared" si="0"/>
        <v>10</v>
      </c>
    </row>
    <row r="16" spans="2:9" ht="15.75" x14ac:dyDescent="0.25">
      <c r="B16" s="88">
        <v>1</v>
      </c>
      <c r="C16" s="89" t="s">
        <v>36</v>
      </c>
      <c r="D16" s="307">
        <f>'Gender - Data Sheet '!F55</f>
        <v>4</v>
      </c>
      <c r="E16" s="307">
        <f t="shared" si="0"/>
        <v>10</v>
      </c>
    </row>
    <row r="17" spans="2:5" ht="15.75" x14ac:dyDescent="0.25">
      <c r="B17" s="88">
        <v>1</v>
      </c>
      <c r="C17" s="89" t="s">
        <v>32</v>
      </c>
      <c r="D17" s="307">
        <f>'Gender - Data Sheet '!F57</f>
        <v>4</v>
      </c>
      <c r="E17" s="307">
        <f t="shared" si="0"/>
        <v>10</v>
      </c>
    </row>
    <row r="18" spans="2:5" ht="15.75" x14ac:dyDescent="0.25">
      <c r="B18" s="88">
        <v>1</v>
      </c>
      <c r="C18" s="89" t="s">
        <v>71</v>
      </c>
      <c r="D18" s="307">
        <f>'Gender - Data Sheet '!F58</f>
        <v>4</v>
      </c>
      <c r="E18" s="307">
        <f t="shared" si="0"/>
        <v>10</v>
      </c>
    </row>
    <row r="19" spans="2:5" ht="15.75" x14ac:dyDescent="0.25">
      <c r="B19" s="88">
        <v>1</v>
      </c>
      <c r="C19" s="89" t="s">
        <v>25</v>
      </c>
      <c r="D19" s="307">
        <f>'Gender - Data Sheet '!F71</f>
        <v>4</v>
      </c>
      <c r="E19" s="307">
        <f t="shared" si="0"/>
        <v>10</v>
      </c>
    </row>
    <row r="20" spans="2:5" ht="15.75" x14ac:dyDescent="0.25">
      <c r="B20" s="88">
        <v>1</v>
      </c>
      <c r="C20" s="89" t="s">
        <v>13</v>
      </c>
      <c r="D20" s="307">
        <f>'Gender - Data Sheet '!F91</f>
        <v>4</v>
      </c>
      <c r="E20" s="307">
        <f t="shared" si="0"/>
        <v>10</v>
      </c>
    </row>
    <row r="21" spans="2:5" ht="15.75" x14ac:dyDescent="0.25">
      <c r="B21" s="88">
        <v>1</v>
      </c>
      <c r="C21" s="89" t="s">
        <v>51</v>
      </c>
      <c r="D21" s="307">
        <f>'Gender - Data Sheet '!F94</f>
        <v>4</v>
      </c>
      <c r="E21" s="307">
        <f t="shared" si="0"/>
        <v>10</v>
      </c>
    </row>
    <row r="22" spans="2:5" ht="15.75" x14ac:dyDescent="0.25">
      <c r="B22" s="88">
        <v>1</v>
      </c>
      <c r="C22" s="89" t="s">
        <v>69</v>
      </c>
      <c r="D22" s="307">
        <f>'Gender - Data Sheet '!F102</f>
        <v>4</v>
      </c>
      <c r="E22" s="307">
        <f t="shared" si="0"/>
        <v>10</v>
      </c>
    </row>
    <row r="23" spans="2:5" ht="15.75" x14ac:dyDescent="0.25">
      <c r="B23" s="88">
        <v>21</v>
      </c>
      <c r="C23" s="283" t="s">
        <v>74</v>
      </c>
      <c r="D23" s="307">
        <f>'Gender - Data Sheet '!F5</f>
        <v>3</v>
      </c>
      <c r="E23" s="307">
        <f t="shared" si="0"/>
        <v>7.5</v>
      </c>
    </row>
    <row r="24" spans="2:5" ht="15.75" x14ac:dyDescent="0.25">
      <c r="B24" s="88">
        <v>21</v>
      </c>
      <c r="C24" s="89" t="s">
        <v>63</v>
      </c>
      <c r="D24" s="307">
        <f>'Gender - Data Sheet '!F9</f>
        <v>3</v>
      </c>
      <c r="E24" s="307">
        <f t="shared" si="0"/>
        <v>7.5</v>
      </c>
    </row>
    <row r="25" spans="2:5" ht="15.75" x14ac:dyDescent="0.25">
      <c r="B25" s="88">
        <v>21</v>
      </c>
      <c r="C25" s="291" t="s">
        <v>124</v>
      </c>
      <c r="D25" s="307">
        <f>'Gender - Data Sheet '!F15</f>
        <v>3</v>
      </c>
      <c r="E25" s="307">
        <f t="shared" si="0"/>
        <v>7.5</v>
      </c>
    </row>
    <row r="26" spans="2:5" ht="15.75" x14ac:dyDescent="0.25">
      <c r="B26" s="88">
        <v>21</v>
      </c>
      <c r="C26" s="89" t="s">
        <v>54</v>
      </c>
      <c r="D26" s="307">
        <f>'Gender - Data Sheet '!F20</f>
        <v>3</v>
      </c>
      <c r="E26" s="307">
        <f t="shared" si="0"/>
        <v>7.5</v>
      </c>
    </row>
    <row r="27" spans="2:5" ht="15.75" x14ac:dyDescent="0.25">
      <c r="B27" s="88">
        <v>21</v>
      </c>
      <c r="C27" s="89" t="s">
        <v>75</v>
      </c>
      <c r="D27" s="307">
        <f>'Gender - Data Sheet '!F25</f>
        <v>3</v>
      </c>
      <c r="E27" s="307">
        <f t="shared" si="0"/>
        <v>7.5</v>
      </c>
    </row>
    <row r="28" spans="2:5" ht="15.75" x14ac:dyDescent="0.25">
      <c r="B28" s="88">
        <v>21</v>
      </c>
      <c r="C28" s="89" t="s">
        <v>29</v>
      </c>
      <c r="D28" s="307">
        <f>'Gender - Data Sheet '!F31</f>
        <v>3</v>
      </c>
      <c r="E28" s="307">
        <f t="shared" si="0"/>
        <v>7.5</v>
      </c>
    </row>
    <row r="29" spans="2:5" ht="15.75" x14ac:dyDescent="0.25">
      <c r="B29" s="88">
        <v>21</v>
      </c>
      <c r="C29" s="89" t="s">
        <v>21</v>
      </c>
      <c r="D29" s="307">
        <f>'Gender - Data Sheet '!F34</f>
        <v>3</v>
      </c>
      <c r="E29" s="307">
        <f t="shared" si="0"/>
        <v>7.5</v>
      </c>
    </row>
    <row r="30" spans="2:5" ht="15.75" x14ac:dyDescent="0.25">
      <c r="B30" s="88">
        <v>21</v>
      </c>
      <c r="C30" s="89" t="s">
        <v>68</v>
      </c>
      <c r="D30" s="307">
        <f>'Gender - Data Sheet '!F37</f>
        <v>3</v>
      </c>
      <c r="E30" s="307">
        <f t="shared" si="0"/>
        <v>7.5</v>
      </c>
    </row>
    <row r="31" spans="2:5" ht="15.75" x14ac:dyDescent="0.25">
      <c r="B31" s="88">
        <v>21</v>
      </c>
      <c r="C31" s="291" t="s">
        <v>117</v>
      </c>
      <c r="D31" s="307">
        <f>'Gender - Data Sheet '!F41</f>
        <v>3</v>
      </c>
      <c r="E31" s="307">
        <f t="shared" si="0"/>
        <v>7.5</v>
      </c>
    </row>
    <row r="32" spans="2:5" ht="15.75" x14ac:dyDescent="0.25">
      <c r="B32" s="88">
        <v>21</v>
      </c>
      <c r="C32" s="89" t="s">
        <v>60</v>
      </c>
      <c r="D32" s="307">
        <f>'Gender - Data Sheet '!F45</f>
        <v>3</v>
      </c>
      <c r="E32" s="307">
        <f t="shared" si="0"/>
        <v>7.5</v>
      </c>
    </row>
    <row r="33" spans="2:5" ht="15.75" x14ac:dyDescent="0.25">
      <c r="B33" s="88">
        <v>21</v>
      </c>
      <c r="C33" s="89" t="s">
        <v>66</v>
      </c>
      <c r="D33" s="307">
        <f>'Gender - Data Sheet '!F47</f>
        <v>3</v>
      </c>
      <c r="E33" s="307">
        <f t="shared" si="0"/>
        <v>7.5</v>
      </c>
    </row>
    <row r="34" spans="2:5" ht="15.75" x14ac:dyDescent="0.25">
      <c r="B34" s="88">
        <v>21</v>
      </c>
      <c r="C34" s="89" t="s">
        <v>40</v>
      </c>
      <c r="D34" s="307">
        <f>'Gender - Data Sheet '!F49</f>
        <v>3</v>
      </c>
      <c r="E34" s="307">
        <f t="shared" si="0"/>
        <v>7.5</v>
      </c>
    </row>
    <row r="35" spans="2:5" ht="15.75" x14ac:dyDescent="0.25">
      <c r="B35" s="88">
        <v>21</v>
      </c>
      <c r="C35" s="89" t="s">
        <v>86</v>
      </c>
      <c r="D35" s="307">
        <f>'Gender - Data Sheet '!F50</f>
        <v>3</v>
      </c>
      <c r="E35" s="307">
        <f t="shared" ref="E35:E66" si="1">D35/4*10</f>
        <v>7.5</v>
      </c>
    </row>
    <row r="36" spans="2:5" ht="15.75" x14ac:dyDescent="0.25">
      <c r="B36" s="88">
        <v>21</v>
      </c>
      <c r="C36" s="291" t="s">
        <v>104</v>
      </c>
      <c r="D36" s="307">
        <f>'Gender - Data Sheet '!F51</f>
        <v>3</v>
      </c>
      <c r="E36" s="307">
        <f t="shared" si="1"/>
        <v>7.5</v>
      </c>
    </row>
    <row r="37" spans="2:5" ht="15.75" x14ac:dyDescent="0.25">
      <c r="B37" s="88">
        <v>21</v>
      </c>
      <c r="C37" s="291" t="s">
        <v>76</v>
      </c>
      <c r="D37" s="307">
        <f>'Gender - Data Sheet '!F53</f>
        <v>3</v>
      </c>
      <c r="E37" s="307">
        <f t="shared" si="1"/>
        <v>7.5</v>
      </c>
    </row>
    <row r="38" spans="2:5" ht="15.75" x14ac:dyDescent="0.25">
      <c r="B38" s="88">
        <v>21</v>
      </c>
      <c r="C38" s="89" t="s">
        <v>93</v>
      </c>
      <c r="D38" s="307">
        <f>'Gender - Data Sheet '!F60</f>
        <v>3</v>
      </c>
      <c r="E38" s="307">
        <f t="shared" si="1"/>
        <v>7.5</v>
      </c>
    </row>
    <row r="39" spans="2:5" ht="15.75" x14ac:dyDescent="0.25">
      <c r="B39" s="88">
        <v>21</v>
      </c>
      <c r="C39" s="89" t="s">
        <v>88</v>
      </c>
      <c r="D39" s="307">
        <f>'Gender - Data Sheet '!F61</f>
        <v>3</v>
      </c>
      <c r="E39" s="307">
        <f t="shared" si="1"/>
        <v>7.5</v>
      </c>
    </row>
    <row r="40" spans="2:5" ht="15.75" x14ac:dyDescent="0.25">
      <c r="B40" s="88">
        <v>21</v>
      </c>
      <c r="C40" s="291" t="s">
        <v>96</v>
      </c>
      <c r="D40" s="307">
        <f>'Gender - Data Sheet '!F70</f>
        <v>3</v>
      </c>
      <c r="E40" s="307">
        <f t="shared" si="1"/>
        <v>7.5</v>
      </c>
    </row>
    <row r="41" spans="2:5" ht="15.75" x14ac:dyDescent="0.25">
      <c r="B41" s="88">
        <v>21</v>
      </c>
      <c r="C41" s="89" t="s">
        <v>73</v>
      </c>
      <c r="D41" s="307">
        <f>'Gender - Data Sheet '!F76</f>
        <v>3</v>
      </c>
      <c r="E41" s="307">
        <f t="shared" si="1"/>
        <v>7.5</v>
      </c>
    </row>
    <row r="42" spans="2:5" ht="15.75" x14ac:dyDescent="0.25">
      <c r="B42" s="88">
        <v>21</v>
      </c>
      <c r="C42" s="89" t="s">
        <v>57</v>
      </c>
      <c r="D42" s="307">
        <f>'Gender - Data Sheet '!F84</f>
        <v>3</v>
      </c>
      <c r="E42" s="307">
        <f t="shared" si="1"/>
        <v>7.5</v>
      </c>
    </row>
    <row r="43" spans="2:5" ht="15.75" x14ac:dyDescent="0.25">
      <c r="B43" s="88">
        <v>21</v>
      </c>
      <c r="C43" s="89" t="s">
        <v>81</v>
      </c>
      <c r="D43" s="307">
        <f>'Gender - Data Sheet '!F86</f>
        <v>3</v>
      </c>
      <c r="E43" s="307">
        <f t="shared" si="1"/>
        <v>7.5</v>
      </c>
    </row>
    <row r="44" spans="2:5" ht="15.75" x14ac:dyDescent="0.25">
      <c r="B44" s="88">
        <v>21</v>
      </c>
      <c r="C44" s="89" t="s">
        <v>48</v>
      </c>
      <c r="D44" s="307">
        <f>'Gender - Data Sheet '!F88</f>
        <v>3</v>
      </c>
      <c r="E44" s="307">
        <f t="shared" si="1"/>
        <v>7.5</v>
      </c>
    </row>
    <row r="45" spans="2:5" ht="15.75" x14ac:dyDescent="0.25">
      <c r="B45" s="88">
        <v>21</v>
      </c>
      <c r="C45" s="89" t="s">
        <v>108</v>
      </c>
      <c r="D45" s="307">
        <f>'Gender - Data Sheet '!F90</f>
        <v>3</v>
      </c>
      <c r="E45" s="307">
        <f t="shared" si="1"/>
        <v>7.5</v>
      </c>
    </row>
    <row r="46" spans="2:5" ht="15.75" x14ac:dyDescent="0.25">
      <c r="B46" s="88">
        <v>21</v>
      </c>
      <c r="C46" s="89" t="s">
        <v>50</v>
      </c>
      <c r="D46" s="307">
        <f>'Gender - Data Sheet '!F95</f>
        <v>3</v>
      </c>
      <c r="E46" s="307">
        <f t="shared" si="1"/>
        <v>7.5</v>
      </c>
    </row>
    <row r="47" spans="2:5" ht="15.75" x14ac:dyDescent="0.25">
      <c r="B47" s="88">
        <v>21</v>
      </c>
      <c r="C47" s="291" t="s">
        <v>61</v>
      </c>
      <c r="D47" s="307">
        <f>'Gender - Data Sheet '!F97</f>
        <v>3</v>
      </c>
      <c r="E47" s="307">
        <f t="shared" si="1"/>
        <v>7.5</v>
      </c>
    </row>
    <row r="48" spans="2:5" ht="15.75" x14ac:dyDescent="0.25">
      <c r="B48" s="88">
        <v>21</v>
      </c>
      <c r="C48" s="89" t="s">
        <v>83</v>
      </c>
      <c r="D48" s="307">
        <f>'Gender - Data Sheet '!F99</f>
        <v>3</v>
      </c>
      <c r="E48" s="307">
        <f t="shared" si="1"/>
        <v>7.5</v>
      </c>
    </row>
    <row r="49" spans="2:5" ht="15.75" x14ac:dyDescent="0.25">
      <c r="B49" s="88">
        <v>47</v>
      </c>
      <c r="C49" s="89" t="s">
        <v>67</v>
      </c>
      <c r="D49" s="307">
        <f>'Gender - Data Sheet '!F6</f>
        <v>2</v>
      </c>
      <c r="E49" s="307">
        <f t="shared" si="1"/>
        <v>5</v>
      </c>
    </row>
    <row r="50" spans="2:5" ht="15.75" x14ac:dyDescent="0.25">
      <c r="B50" s="88">
        <v>47</v>
      </c>
      <c r="C50" s="89" t="s">
        <v>107</v>
      </c>
      <c r="D50" s="307">
        <f>'Gender - Data Sheet '!F16</f>
        <v>2</v>
      </c>
      <c r="E50" s="307">
        <f t="shared" si="1"/>
        <v>5</v>
      </c>
    </row>
    <row r="51" spans="2:5" ht="15.75" x14ac:dyDescent="0.25">
      <c r="B51" s="88">
        <v>47</v>
      </c>
      <c r="C51" s="89" t="s">
        <v>114</v>
      </c>
      <c r="D51" s="307">
        <f>'Gender - Data Sheet '!F17</f>
        <v>2</v>
      </c>
      <c r="E51" s="307">
        <f t="shared" si="1"/>
        <v>5</v>
      </c>
    </row>
    <row r="52" spans="2:5" ht="15.75" x14ac:dyDescent="0.25">
      <c r="B52" s="88">
        <v>47</v>
      </c>
      <c r="C52" s="89" t="s">
        <v>91</v>
      </c>
      <c r="D52" s="307">
        <f>'Gender - Data Sheet '!F18</f>
        <v>2</v>
      </c>
      <c r="E52" s="307">
        <f t="shared" si="1"/>
        <v>5</v>
      </c>
    </row>
    <row r="53" spans="2:5" ht="15.75" x14ac:dyDescent="0.25">
      <c r="B53" s="88">
        <v>47</v>
      </c>
      <c r="C53" s="89" t="s">
        <v>119</v>
      </c>
      <c r="D53" s="307">
        <f>'Gender - Data Sheet '!F19</f>
        <v>2</v>
      </c>
      <c r="E53" s="307">
        <f t="shared" si="1"/>
        <v>5</v>
      </c>
    </row>
    <row r="54" spans="2:5" ht="15.75" x14ac:dyDescent="0.25">
      <c r="B54" s="88">
        <v>47</v>
      </c>
      <c r="C54" s="89" t="s">
        <v>99</v>
      </c>
      <c r="D54" s="307">
        <f>'Gender - Data Sheet '!F21</f>
        <v>2</v>
      </c>
      <c r="E54" s="307">
        <f t="shared" si="1"/>
        <v>5</v>
      </c>
    </row>
    <row r="55" spans="2:5" ht="15.75" x14ac:dyDescent="0.25">
      <c r="B55" s="88">
        <v>47</v>
      </c>
      <c r="C55" s="89" t="s">
        <v>78</v>
      </c>
      <c r="D55" s="307">
        <f>'Gender - Data Sheet '!F22</f>
        <v>2</v>
      </c>
      <c r="E55" s="307">
        <f t="shared" si="1"/>
        <v>5</v>
      </c>
    </row>
    <row r="56" spans="2:5" ht="15.75" x14ac:dyDescent="0.25">
      <c r="B56" s="88">
        <v>47</v>
      </c>
      <c r="C56" s="290" t="s">
        <v>56</v>
      </c>
      <c r="D56" s="307">
        <f>'Gender - Data Sheet '!F35</f>
        <v>2</v>
      </c>
      <c r="E56" s="307">
        <f t="shared" si="1"/>
        <v>5</v>
      </c>
    </row>
    <row r="57" spans="2:5" ht="15.75" x14ac:dyDescent="0.25">
      <c r="B57" s="88">
        <v>47</v>
      </c>
      <c r="C57" s="291" t="s">
        <v>85</v>
      </c>
      <c r="D57" s="307">
        <f>'Gender - Data Sheet '!F46</f>
        <v>2</v>
      </c>
      <c r="E57" s="307">
        <f t="shared" si="1"/>
        <v>5</v>
      </c>
    </row>
    <row r="58" spans="2:5" ht="15.75" x14ac:dyDescent="0.25">
      <c r="B58" s="88">
        <v>47</v>
      </c>
      <c r="C58" s="291" t="s">
        <v>112</v>
      </c>
      <c r="D58" s="307">
        <f>'Gender - Data Sheet '!F67</f>
        <v>2</v>
      </c>
      <c r="E58" s="307">
        <f t="shared" si="1"/>
        <v>5</v>
      </c>
    </row>
    <row r="59" spans="2:5" ht="15.75" x14ac:dyDescent="0.25">
      <c r="B59" s="88">
        <v>47</v>
      </c>
      <c r="C59" s="89" t="s">
        <v>80</v>
      </c>
      <c r="D59" s="307">
        <f>'Gender - Data Sheet '!F68</f>
        <v>2</v>
      </c>
      <c r="E59" s="307">
        <f t="shared" si="1"/>
        <v>5</v>
      </c>
    </row>
    <row r="60" spans="2:5" ht="15.75" x14ac:dyDescent="0.25">
      <c r="B60" s="88">
        <v>47</v>
      </c>
      <c r="C60" s="89" t="s">
        <v>106</v>
      </c>
      <c r="D60" s="307">
        <f>'Gender - Data Sheet '!F72</f>
        <v>2</v>
      </c>
      <c r="E60" s="307">
        <f t="shared" si="1"/>
        <v>5</v>
      </c>
    </row>
    <row r="61" spans="2:5" ht="15.75" x14ac:dyDescent="0.25">
      <c r="B61" s="88">
        <v>47</v>
      </c>
      <c r="C61" s="89" t="s">
        <v>42</v>
      </c>
      <c r="D61" s="307">
        <f>'Gender - Data Sheet '!F74</f>
        <v>2</v>
      </c>
      <c r="E61" s="307">
        <f t="shared" si="1"/>
        <v>5</v>
      </c>
    </row>
    <row r="62" spans="2:5" ht="15.75" x14ac:dyDescent="0.25">
      <c r="B62" s="88">
        <v>47</v>
      </c>
      <c r="C62" s="284" t="s">
        <v>97</v>
      </c>
      <c r="D62" s="307">
        <f>'Gender - Data Sheet '!F75</f>
        <v>2</v>
      </c>
      <c r="E62" s="307">
        <f t="shared" si="1"/>
        <v>5</v>
      </c>
    </row>
    <row r="63" spans="2:5" ht="15.75" x14ac:dyDescent="0.25">
      <c r="B63" s="88">
        <v>47</v>
      </c>
      <c r="C63" s="89" t="s">
        <v>116</v>
      </c>
      <c r="D63" s="307">
        <f>'Gender - Data Sheet '!F79</f>
        <v>2</v>
      </c>
      <c r="E63" s="307">
        <f t="shared" si="1"/>
        <v>5</v>
      </c>
    </row>
    <row r="64" spans="2:5" ht="15.75" x14ac:dyDescent="0.25">
      <c r="B64" s="88">
        <v>47</v>
      </c>
      <c r="C64" s="291" t="s">
        <v>113</v>
      </c>
      <c r="D64" s="307">
        <f>'Gender - Data Sheet '!F80</f>
        <v>2</v>
      </c>
      <c r="E64" s="307">
        <f t="shared" si="1"/>
        <v>5</v>
      </c>
    </row>
    <row r="65" spans="2:5" ht="15.75" x14ac:dyDescent="0.25">
      <c r="B65" s="88">
        <v>47</v>
      </c>
      <c r="C65" s="89" t="s">
        <v>101</v>
      </c>
      <c r="D65" s="307">
        <f>'Gender - Data Sheet '!F81</f>
        <v>2</v>
      </c>
      <c r="E65" s="307">
        <f t="shared" si="1"/>
        <v>5</v>
      </c>
    </row>
    <row r="66" spans="2:5" ht="15.75" x14ac:dyDescent="0.25">
      <c r="B66" s="88">
        <v>47</v>
      </c>
      <c r="C66" s="89" t="s">
        <v>44</v>
      </c>
      <c r="D66" s="307">
        <f>'Gender - Data Sheet '!F82</f>
        <v>2</v>
      </c>
      <c r="E66" s="307">
        <f t="shared" si="1"/>
        <v>5</v>
      </c>
    </row>
    <row r="67" spans="2:5" ht="15.75" x14ac:dyDescent="0.25">
      <c r="B67" s="88">
        <v>47</v>
      </c>
      <c r="C67" s="89" t="s">
        <v>70</v>
      </c>
      <c r="D67" s="307">
        <f>'Gender - Data Sheet '!F89</f>
        <v>2</v>
      </c>
      <c r="E67" s="307">
        <f t="shared" ref="E67:E98" si="2">D67/4*10</f>
        <v>5</v>
      </c>
    </row>
    <row r="68" spans="2:5" ht="15.75" x14ac:dyDescent="0.25">
      <c r="B68" s="88">
        <v>47</v>
      </c>
      <c r="C68" s="89" t="s">
        <v>41</v>
      </c>
      <c r="D68" s="307">
        <f>'Gender - Data Sheet '!F96</f>
        <v>2</v>
      </c>
      <c r="E68" s="307">
        <f t="shared" si="2"/>
        <v>5</v>
      </c>
    </row>
    <row r="69" spans="2:5" ht="15.75" x14ac:dyDescent="0.25">
      <c r="B69" s="88">
        <v>47</v>
      </c>
      <c r="C69" s="89" t="s">
        <v>87</v>
      </c>
      <c r="D69" s="307">
        <f>'Gender - Data Sheet '!F98</f>
        <v>2</v>
      </c>
      <c r="E69" s="307">
        <f t="shared" si="2"/>
        <v>5</v>
      </c>
    </row>
    <row r="70" spans="2:5" ht="15.75" x14ac:dyDescent="0.25">
      <c r="B70" s="88">
        <v>68</v>
      </c>
      <c r="C70" s="89" t="s">
        <v>100</v>
      </c>
      <c r="D70" s="307">
        <f>'Gender - Data Sheet '!F23</f>
        <v>1</v>
      </c>
      <c r="E70" s="307">
        <f t="shared" si="2"/>
        <v>2.5</v>
      </c>
    </row>
    <row r="71" spans="2:5" ht="15.75" x14ac:dyDescent="0.25">
      <c r="B71" s="88">
        <v>68</v>
      </c>
      <c r="C71" s="89" t="s">
        <v>92</v>
      </c>
      <c r="D71" s="307">
        <f>'Gender - Data Sheet '!F59</f>
        <v>1</v>
      </c>
      <c r="E71" s="307">
        <f t="shared" si="2"/>
        <v>2.5</v>
      </c>
    </row>
    <row r="72" spans="2:5" ht="15.75" x14ac:dyDescent="0.25">
      <c r="B72" s="88">
        <v>68</v>
      </c>
      <c r="C72" s="291" t="s">
        <v>122</v>
      </c>
      <c r="D72" s="307">
        <f>'Gender - Data Sheet '!F83</f>
        <v>1</v>
      </c>
      <c r="E72" s="307">
        <f t="shared" si="2"/>
        <v>2.5</v>
      </c>
    </row>
    <row r="73" spans="2:5" ht="15.75" x14ac:dyDescent="0.25">
      <c r="B73" s="88">
        <v>68</v>
      </c>
      <c r="C73" s="291" t="s">
        <v>110</v>
      </c>
      <c r="D73" s="307">
        <f>'Gender - Data Sheet '!F100</f>
        <v>1</v>
      </c>
      <c r="E73" s="307">
        <f t="shared" si="2"/>
        <v>2.5</v>
      </c>
    </row>
    <row r="74" spans="2:5" ht="15.75" x14ac:dyDescent="0.25">
      <c r="B74" s="88">
        <v>68</v>
      </c>
      <c r="C74" s="283" t="s">
        <v>102</v>
      </c>
      <c r="D74" s="307">
        <f>'Gender - Data Sheet '!F103</f>
        <v>1</v>
      </c>
      <c r="E74" s="307">
        <f t="shared" si="2"/>
        <v>2.5</v>
      </c>
    </row>
    <row r="75" spans="2:5" ht="15.75" x14ac:dyDescent="0.25">
      <c r="B75" s="88">
        <v>73</v>
      </c>
      <c r="C75" s="290" t="s">
        <v>123</v>
      </c>
      <c r="D75" s="307">
        <f>'Gender - Data Sheet '!F10</f>
        <v>0</v>
      </c>
      <c r="E75" s="307">
        <f t="shared" si="2"/>
        <v>0</v>
      </c>
    </row>
    <row r="76" spans="2:5" ht="15.75" x14ac:dyDescent="0.25">
      <c r="B76" s="88">
        <v>73</v>
      </c>
      <c r="C76" s="290" t="s">
        <v>130</v>
      </c>
      <c r="D76" s="307">
        <f>'Gender - Data Sheet '!F11</f>
        <v>0</v>
      </c>
      <c r="E76" s="307">
        <f t="shared" si="2"/>
        <v>0</v>
      </c>
    </row>
    <row r="77" spans="2:5" ht="15.75" x14ac:dyDescent="0.25">
      <c r="B77" s="88">
        <v>73</v>
      </c>
      <c r="C77" s="89" t="s">
        <v>134</v>
      </c>
      <c r="D77" s="307">
        <f>'Gender - Data Sheet '!F13</f>
        <v>0</v>
      </c>
      <c r="E77" s="307">
        <f t="shared" si="2"/>
        <v>0</v>
      </c>
    </row>
    <row r="78" spans="2:5" ht="15.75" x14ac:dyDescent="0.25">
      <c r="B78" s="88">
        <v>73</v>
      </c>
      <c r="C78" s="89" t="s">
        <v>127</v>
      </c>
      <c r="D78" s="307">
        <f>'Gender - Data Sheet '!F14</f>
        <v>0</v>
      </c>
      <c r="E78" s="307">
        <f t="shared" si="2"/>
        <v>0</v>
      </c>
    </row>
    <row r="79" spans="2:5" ht="15.75" x14ac:dyDescent="0.25">
      <c r="B79" s="88">
        <v>73</v>
      </c>
      <c r="C79" s="89" t="s">
        <v>140</v>
      </c>
      <c r="D79" s="307">
        <f>'Gender - Data Sheet '!F24</f>
        <v>0</v>
      </c>
      <c r="E79" s="307">
        <f t="shared" si="2"/>
        <v>0</v>
      </c>
    </row>
    <row r="80" spans="2:5" ht="15.75" x14ac:dyDescent="0.25">
      <c r="B80" s="88">
        <v>73</v>
      </c>
      <c r="C80" s="89" t="s">
        <v>94</v>
      </c>
      <c r="D80" s="307">
        <f>'Gender - Data Sheet '!F26</f>
        <v>0</v>
      </c>
      <c r="E80" s="307">
        <f t="shared" si="2"/>
        <v>0</v>
      </c>
    </row>
    <row r="81" spans="2:5" ht="15.75" x14ac:dyDescent="0.25">
      <c r="B81" s="88">
        <v>73</v>
      </c>
      <c r="C81" s="89" t="s">
        <v>126</v>
      </c>
      <c r="D81" s="307">
        <f>'Gender - Data Sheet '!F28</f>
        <v>0</v>
      </c>
      <c r="E81" s="307">
        <f t="shared" si="2"/>
        <v>0</v>
      </c>
    </row>
    <row r="82" spans="2:5" ht="15.75" x14ac:dyDescent="0.25">
      <c r="B82" s="88">
        <v>73</v>
      </c>
      <c r="C82" s="291" t="s">
        <v>120</v>
      </c>
      <c r="D82" s="307">
        <f>'Gender - Data Sheet '!F32</f>
        <v>0</v>
      </c>
      <c r="E82" s="307">
        <f t="shared" si="2"/>
        <v>0</v>
      </c>
    </row>
    <row r="83" spans="2:5" ht="15.75" x14ac:dyDescent="0.25">
      <c r="B83" s="88">
        <v>73</v>
      </c>
      <c r="C83" s="89" t="s">
        <v>139</v>
      </c>
      <c r="D83" s="307">
        <f>'Gender - Data Sheet '!F38</f>
        <v>0</v>
      </c>
      <c r="E83" s="307">
        <f t="shared" si="2"/>
        <v>0</v>
      </c>
    </row>
    <row r="84" spans="2:5" ht="15.75" x14ac:dyDescent="0.25">
      <c r="B84" s="88">
        <v>73</v>
      </c>
      <c r="C84" s="291" t="s">
        <v>132</v>
      </c>
      <c r="D84" s="307">
        <f>'Gender - Data Sheet '!F39</f>
        <v>0</v>
      </c>
      <c r="E84" s="307">
        <f t="shared" si="2"/>
        <v>0</v>
      </c>
    </row>
    <row r="85" spans="2:5" ht="15.75" x14ac:dyDescent="0.25">
      <c r="B85" s="88">
        <v>73</v>
      </c>
      <c r="C85" s="291" t="s">
        <v>142</v>
      </c>
      <c r="D85" s="307">
        <f>'Gender - Data Sheet '!F42</f>
        <v>0</v>
      </c>
      <c r="E85" s="307">
        <f t="shared" si="2"/>
        <v>0</v>
      </c>
    </row>
    <row r="86" spans="2:5" ht="15.75" x14ac:dyDescent="0.25">
      <c r="B86" s="88">
        <v>73</v>
      </c>
      <c r="C86" s="291" t="s">
        <v>121</v>
      </c>
      <c r="D86" s="307">
        <f>'Gender - Data Sheet '!F43</f>
        <v>0</v>
      </c>
      <c r="E86" s="307">
        <f t="shared" si="2"/>
        <v>0</v>
      </c>
    </row>
    <row r="87" spans="2:5" ht="15.75" x14ac:dyDescent="0.25">
      <c r="B87" s="88">
        <v>73</v>
      </c>
      <c r="C87" s="291" t="s">
        <v>143</v>
      </c>
      <c r="D87" s="307">
        <f>'Gender - Data Sheet '!F52</f>
        <v>0</v>
      </c>
      <c r="E87" s="307">
        <f t="shared" si="2"/>
        <v>0</v>
      </c>
    </row>
    <row r="88" spans="2:5" ht="15.75" x14ac:dyDescent="0.25">
      <c r="B88" s="88">
        <v>73</v>
      </c>
      <c r="C88" s="291" t="s">
        <v>89</v>
      </c>
      <c r="D88" s="307">
        <f>'Gender - Data Sheet '!F56</f>
        <v>0</v>
      </c>
      <c r="E88" s="307">
        <f t="shared" si="2"/>
        <v>0</v>
      </c>
    </row>
    <row r="89" spans="2:5" ht="15.75" x14ac:dyDescent="0.25">
      <c r="B89" s="88">
        <v>73</v>
      </c>
      <c r="C89" s="89" t="s">
        <v>141</v>
      </c>
      <c r="D89" s="307">
        <f>'Gender - Data Sheet '!F62</f>
        <v>0</v>
      </c>
      <c r="E89" s="307">
        <f t="shared" si="2"/>
        <v>0</v>
      </c>
    </row>
    <row r="90" spans="2:5" ht="15.75" x14ac:dyDescent="0.25">
      <c r="B90" s="88">
        <v>73</v>
      </c>
      <c r="C90" s="89" t="s">
        <v>133</v>
      </c>
      <c r="D90" s="307">
        <f>'Gender - Data Sheet '!F63</f>
        <v>0</v>
      </c>
      <c r="E90" s="307">
        <f t="shared" si="2"/>
        <v>0</v>
      </c>
    </row>
    <row r="91" spans="2:5" ht="15.75" x14ac:dyDescent="0.25">
      <c r="B91" s="88">
        <v>73</v>
      </c>
      <c r="C91" s="89" t="s">
        <v>136</v>
      </c>
      <c r="D91" s="307">
        <f>'Gender - Data Sheet '!F64</f>
        <v>0</v>
      </c>
      <c r="E91" s="307">
        <f t="shared" si="2"/>
        <v>0</v>
      </c>
    </row>
    <row r="92" spans="2:5" ht="15.75" x14ac:dyDescent="0.25">
      <c r="B92" s="88">
        <v>73</v>
      </c>
      <c r="C92" s="291" t="s">
        <v>137</v>
      </c>
      <c r="D92" s="307">
        <f>'Gender - Data Sheet '!F65</f>
        <v>0</v>
      </c>
      <c r="E92" s="307">
        <f t="shared" si="2"/>
        <v>0</v>
      </c>
    </row>
    <row r="93" spans="2:5" ht="15.75" x14ac:dyDescent="0.25">
      <c r="B93" s="88">
        <v>73</v>
      </c>
      <c r="C93" s="89" t="s">
        <v>115</v>
      </c>
      <c r="D93" s="307">
        <f>'Gender - Data Sheet '!F66</f>
        <v>0</v>
      </c>
      <c r="E93" s="307">
        <f t="shared" si="2"/>
        <v>0</v>
      </c>
    </row>
    <row r="94" spans="2:5" ht="15.75" x14ac:dyDescent="0.25">
      <c r="B94" s="88">
        <v>73</v>
      </c>
      <c r="C94" s="291" t="s">
        <v>95</v>
      </c>
      <c r="D94" s="307">
        <f>'Gender - Data Sheet '!F69</f>
        <v>0</v>
      </c>
      <c r="E94" s="307">
        <f t="shared" si="2"/>
        <v>0</v>
      </c>
    </row>
    <row r="95" spans="2:5" ht="15.75" x14ac:dyDescent="0.25">
      <c r="B95" s="88">
        <v>73</v>
      </c>
      <c r="C95" s="89" t="s">
        <v>147</v>
      </c>
      <c r="D95" s="307">
        <f>'Gender - Data Sheet '!F73</f>
        <v>0</v>
      </c>
      <c r="E95" s="307">
        <f t="shared" si="2"/>
        <v>0</v>
      </c>
    </row>
    <row r="96" spans="2:5" ht="15.75" x14ac:dyDescent="0.25">
      <c r="B96" s="88">
        <v>73</v>
      </c>
      <c r="C96" s="89" t="s">
        <v>145</v>
      </c>
      <c r="D96" s="307">
        <f>'Gender - Data Sheet '!F77</f>
        <v>0</v>
      </c>
      <c r="E96" s="307">
        <f t="shared" si="2"/>
        <v>0</v>
      </c>
    </row>
    <row r="97" spans="2:5" ht="15.75" x14ac:dyDescent="0.25">
      <c r="B97" s="88">
        <v>73</v>
      </c>
      <c r="C97" s="89" t="s">
        <v>135</v>
      </c>
      <c r="D97" s="307">
        <f>'Gender - Data Sheet '!F78</f>
        <v>0</v>
      </c>
      <c r="E97" s="307">
        <f t="shared" si="2"/>
        <v>0</v>
      </c>
    </row>
    <row r="98" spans="2:5" ht="15.75" x14ac:dyDescent="0.25">
      <c r="B98" s="88">
        <v>73</v>
      </c>
      <c r="C98" s="291" t="s">
        <v>144</v>
      </c>
      <c r="D98" s="307">
        <f>'Gender - Data Sheet '!F85</f>
        <v>0</v>
      </c>
      <c r="E98" s="307">
        <f t="shared" si="2"/>
        <v>0</v>
      </c>
    </row>
    <row r="99" spans="2:5" ht="15.75" x14ac:dyDescent="0.25">
      <c r="B99" s="88">
        <v>73</v>
      </c>
      <c r="C99" s="283" t="s">
        <v>146</v>
      </c>
      <c r="D99" s="307">
        <f>'Gender - Data Sheet '!F87</f>
        <v>0</v>
      </c>
      <c r="E99" s="307">
        <f t="shared" ref="E99:E102" si="3">D99/4*10</f>
        <v>0</v>
      </c>
    </row>
    <row r="100" spans="2:5" ht="15.75" x14ac:dyDescent="0.25">
      <c r="B100" s="88">
        <v>73</v>
      </c>
      <c r="C100" s="89" t="s">
        <v>129</v>
      </c>
      <c r="D100" s="307">
        <f>'Gender - Data Sheet '!F92</f>
        <v>0</v>
      </c>
      <c r="E100" s="307">
        <f t="shared" si="3"/>
        <v>0</v>
      </c>
    </row>
    <row r="101" spans="2:5" ht="15.75" x14ac:dyDescent="0.25">
      <c r="B101" s="88">
        <v>73</v>
      </c>
      <c r="C101" s="89" t="s">
        <v>131</v>
      </c>
      <c r="D101" s="307">
        <f>'Gender - Data Sheet '!F93</f>
        <v>0</v>
      </c>
      <c r="E101" s="307">
        <f t="shared" si="3"/>
        <v>0</v>
      </c>
    </row>
    <row r="102" spans="2:5" ht="16.5" thickBot="1" x14ac:dyDescent="0.3">
      <c r="B102" s="314">
        <v>73</v>
      </c>
      <c r="C102" s="515" t="s">
        <v>109</v>
      </c>
      <c r="D102" s="308">
        <f>'Gender - Data Sheet '!F101</f>
        <v>0</v>
      </c>
      <c r="E102" s="308">
        <f t="shared" si="3"/>
        <v>0</v>
      </c>
    </row>
    <row r="103" spans="2:5" ht="19.5" thickBot="1" x14ac:dyDescent="0.3">
      <c r="B103" s="497" t="s">
        <v>148</v>
      </c>
      <c r="C103" s="498"/>
      <c r="D103" s="332">
        <f>AVERAGE(D3:D102)</f>
        <v>2.0499999999999998</v>
      </c>
      <c r="E103" s="332">
        <f>AVERAGE(E3:E102)</f>
        <v>5.125</v>
      </c>
    </row>
  </sheetData>
  <autoFilter ref="C2:E2">
    <sortState ref="C3:E102">
      <sortCondition descending="1" ref="E2"/>
    </sortState>
  </autoFilter>
  <conditionalFormatting sqref="E3:E102">
    <cfRule type="cellIs" dxfId="156" priority="1" operator="between">
      <formula>0</formula>
      <formula>1.99</formula>
    </cfRule>
    <cfRule type="cellIs" dxfId="155" priority="2" operator="between">
      <formula>2</formula>
      <formula>3.99</formula>
    </cfRule>
    <cfRule type="cellIs" dxfId="154" priority="3" operator="between">
      <formula>4</formula>
      <formula>5.99</formula>
    </cfRule>
    <cfRule type="cellIs" dxfId="153" priority="4" operator="between">
      <formula>6</formula>
      <formula>7.99</formula>
    </cfRule>
    <cfRule type="cellIs" dxfId="152" priority="5" operator="between">
      <formula>8</formula>
      <formula>9.99</formula>
    </cfRule>
    <cfRule type="cellIs" dxfId="151" priority="6" operator="equal">
      <formula>10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zoomScaleNormal="100" workbookViewId="0"/>
  </sheetViews>
  <sheetFormatPr defaultRowHeight="15" x14ac:dyDescent="0.25"/>
  <cols>
    <col min="3" max="3" width="42.5703125" customWidth="1"/>
    <col min="4" max="4" width="13.42578125" customWidth="1"/>
    <col min="5" max="5" width="13.28515625" style="162" customWidth="1"/>
    <col min="7" max="7" width="7.140625" customWidth="1"/>
    <col min="8" max="8" width="14.28515625" customWidth="1"/>
    <col min="9" max="9" width="22" customWidth="1"/>
  </cols>
  <sheetData>
    <row r="1" spans="2:9" ht="15.75" thickBot="1" x14ac:dyDescent="0.3"/>
    <row r="2" spans="2:9" ht="24" thickBot="1" x14ac:dyDescent="0.4">
      <c r="B2" s="531" t="s">
        <v>519</v>
      </c>
      <c r="C2" s="532"/>
      <c r="D2" s="532"/>
      <c r="E2" s="533"/>
    </row>
    <row r="3" spans="2:9" s="33" customFormat="1" ht="89.25" customHeight="1" thickBot="1" x14ac:dyDescent="0.3">
      <c r="B3" s="280" t="s">
        <v>1</v>
      </c>
      <c r="C3" s="84" t="s">
        <v>2</v>
      </c>
      <c r="D3" s="280" t="s">
        <v>473</v>
      </c>
      <c r="E3" s="194" t="s">
        <v>474</v>
      </c>
    </row>
    <row r="4" spans="2:9" ht="16.5" thickBot="1" x14ac:dyDescent="0.3">
      <c r="B4" s="88">
        <v>1</v>
      </c>
      <c r="C4" s="89" t="s">
        <v>66</v>
      </c>
      <c r="D4" s="406">
        <v>4</v>
      </c>
      <c r="E4" s="510">
        <f>D4/4*10</f>
        <v>10</v>
      </c>
      <c r="G4" s="85"/>
      <c r="H4" s="86">
        <v>10</v>
      </c>
      <c r="I4" s="87" t="s">
        <v>12</v>
      </c>
    </row>
    <row r="5" spans="2:9" ht="16.5" thickBot="1" x14ac:dyDescent="0.3">
      <c r="B5" s="88">
        <v>1</v>
      </c>
      <c r="C5" s="89" t="s">
        <v>36</v>
      </c>
      <c r="D5" s="406">
        <v>5</v>
      </c>
      <c r="E5" s="511">
        <f>D5/5*10</f>
        <v>10</v>
      </c>
      <c r="G5" s="90"/>
      <c r="H5" s="91" t="s">
        <v>15</v>
      </c>
      <c r="I5" s="92" t="s">
        <v>16</v>
      </c>
    </row>
    <row r="6" spans="2:9" ht="16.5" thickBot="1" x14ac:dyDescent="0.3">
      <c r="B6" s="88">
        <v>3</v>
      </c>
      <c r="C6" s="283" t="s">
        <v>10</v>
      </c>
      <c r="D6" s="406">
        <v>4.5</v>
      </c>
      <c r="E6" s="511">
        <f t="shared" ref="E6:E37" si="0">D6/5*10</f>
        <v>9</v>
      </c>
      <c r="G6" s="93"/>
      <c r="H6" s="91" t="s">
        <v>19</v>
      </c>
      <c r="I6" s="92" t="s">
        <v>20</v>
      </c>
    </row>
    <row r="7" spans="2:9" ht="16.5" thickBot="1" x14ac:dyDescent="0.3">
      <c r="B7" s="88">
        <v>4</v>
      </c>
      <c r="C7" s="89" t="s">
        <v>91</v>
      </c>
      <c r="D7" s="406">
        <v>4.0999999999999996</v>
      </c>
      <c r="E7" s="511">
        <f t="shared" si="0"/>
        <v>8.1999999999999993</v>
      </c>
      <c r="G7" s="94"/>
      <c r="H7" s="91" t="s">
        <v>23</v>
      </c>
      <c r="I7" s="92" t="s">
        <v>24</v>
      </c>
    </row>
    <row r="8" spans="2:9" ht="16.5" thickBot="1" x14ac:dyDescent="0.3">
      <c r="B8" s="88">
        <v>4</v>
      </c>
      <c r="C8" s="89" t="s">
        <v>99</v>
      </c>
      <c r="D8" s="406">
        <v>4.0999999999999996</v>
      </c>
      <c r="E8" s="511">
        <f t="shared" si="0"/>
        <v>8.1999999999999993</v>
      </c>
      <c r="G8" s="95"/>
      <c r="H8" s="91" t="s">
        <v>27</v>
      </c>
      <c r="I8" s="92" t="s">
        <v>28</v>
      </c>
    </row>
    <row r="9" spans="2:9" ht="16.5" thickBot="1" x14ac:dyDescent="0.3">
      <c r="B9" s="88">
        <v>6</v>
      </c>
      <c r="C9" s="89" t="s">
        <v>32</v>
      </c>
      <c r="D9" s="406">
        <v>4</v>
      </c>
      <c r="E9" s="511">
        <f t="shared" si="0"/>
        <v>8</v>
      </c>
      <c r="G9" s="96"/>
      <c r="H9" s="97" t="s">
        <v>30</v>
      </c>
      <c r="I9" s="98" t="s">
        <v>31</v>
      </c>
    </row>
    <row r="10" spans="2:9" ht="15.75" x14ac:dyDescent="0.25">
      <c r="B10" s="88">
        <v>6</v>
      </c>
      <c r="C10" s="89" t="s">
        <v>88</v>
      </c>
      <c r="D10" s="406">
        <v>4</v>
      </c>
      <c r="E10" s="511">
        <f t="shared" si="0"/>
        <v>8</v>
      </c>
    </row>
    <row r="11" spans="2:9" ht="15.75" x14ac:dyDescent="0.25">
      <c r="B11" s="88">
        <v>8</v>
      </c>
      <c r="C11" s="89" t="s">
        <v>29</v>
      </c>
      <c r="D11" s="406">
        <v>3</v>
      </c>
      <c r="E11" s="511">
        <f t="shared" si="0"/>
        <v>6</v>
      </c>
    </row>
    <row r="12" spans="2:9" ht="15.75" x14ac:dyDescent="0.25">
      <c r="B12" s="88">
        <v>8</v>
      </c>
      <c r="C12" s="89" t="s">
        <v>25</v>
      </c>
      <c r="D12" s="406">
        <v>3</v>
      </c>
      <c r="E12" s="511">
        <f t="shared" si="0"/>
        <v>6</v>
      </c>
    </row>
    <row r="13" spans="2:9" ht="15.75" x14ac:dyDescent="0.25">
      <c r="B13" s="88">
        <v>8</v>
      </c>
      <c r="C13" s="89" t="s">
        <v>73</v>
      </c>
      <c r="D13" s="406">
        <v>3</v>
      </c>
      <c r="E13" s="511">
        <f t="shared" si="0"/>
        <v>6</v>
      </c>
    </row>
    <row r="14" spans="2:9" ht="15.75" x14ac:dyDescent="0.25">
      <c r="B14" s="88">
        <v>11</v>
      </c>
      <c r="C14" s="89" t="s">
        <v>68</v>
      </c>
      <c r="D14" s="406">
        <v>2</v>
      </c>
      <c r="E14" s="511">
        <f t="shared" si="0"/>
        <v>4</v>
      </c>
    </row>
    <row r="15" spans="2:9" ht="15.75" x14ac:dyDescent="0.25">
      <c r="B15" s="88">
        <v>12</v>
      </c>
      <c r="C15" s="89" t="s">
        <v>60</v>
      </c>
      <c r="D15" s="406">
        <v>1.19</v>
      </c>
      <c r="E15" s="511">
        <f t="shared" si="0"/>
        <v>2.38</v>
      </c>
    </row>
    <row r="16" spans="2:9" ht="15.75" x14ac:dyDescent="0.25">
      <c r="B16" s="88">
        <v>13</v>
      </c>
      <c r="C16" s="89" t="s">
        <v>109</v>
      </c>
      <c r="D16" s="406">
        <v>1</v>
      </c>
      <c r="E16" s="511">
        <f t="shared" si="0"/>
        <v>2</v>
      </c>
    </row>
    <row r="17" spans="2:5" ht="15.75" x14ac:dyDescent="0.25">
      <c r="B17" s="88">
        <v>14</v>
      </c>
      <c r="C17" s="89" t="s">
        <v>38</v>
      </c>
      <c r="D17" s="406">
        <v>0.69</v>
      </c>
      <c r="E17" s="511">
        <f t="shared" si="0"/>
        <v>1.38</v>
      </c>
    </row>
    <row r="18" spans="2:5" ht="15.75" x14ac:dyDescent="0.25">
      <c r="B18" s="88">
        <v>15</v>
      </c>
      <c r="C18" s="89" t="s">
        <v>76</v>
      </c>
      <c r="D18" s="406">
        <v>0.67</v>
      </c>
      <c r="E18" s="511">
        <f t="shared" si="0"/>
        <v>1.34</v>
      </c>
    </row>
    <row r="19" spans="2:5" ht="15.75" x14ac:dyDescent="0.25">
      <c r="B19" s="88">
        <v>16</v>
      </c>
      <c r="C19" s="89" t="s">
        <v>115</v>
      </c>
      <c r="D19" s="406">
        <v>0.54</v>
      </c>
      <c r="E19" s="511">
        <f t="shared" si="0"/>
        <v>1.08</v>
      </c>
    </row>
    <row r="20" spans="2:5" ht="15.75" x14ac:dyDescent="0.25">
      <c r="B20" s="88">
        <v>17</v>
      </c>
      <c r="C20" s="89" t="s">
        <v>13</v>
      </c>
      <c r="D20" s="406">
        <v>0.5</v>
      </c>
      <c r="E20" s="511">
        <f t="shared" si="0"/>
        <v>1</v>
      </c>
    </row>
    <row r="21" spans="2:5" ht="15.75" x14ac:dyDescent="0.25">
      <c r="B21" s="88">
        <v>18</v>
      </c>
      <c r="C21" s="89" t="s">
        <v>67</v>
      </c>
      <c r="D21" s="406">
        <v>0.25</v>
      </c>
      <c r="E21" s="511">
        <f t="shared" si="0"/>
        <v>0.5</v>
      </c>
    </row>
    <row r="22" spans="2:5" ht="15.75" x14ac:dyDescent="0.25">
      <c r="B22" s="88">
        <v>18</v>
      </c>
      <c r="C22" s="283" t="s">
        <v>102</v>
      </c>
      <c r="D22" s="406">
        <v>0.25</v>
      </c>
      <c r="E22" s="511">
        <f t="shared" si="0"/>
        <v>0.5</v>
      </c>
    </row>
    <row r="23" spans="2:5" ht="15.75" x14ac:dyDescent="0.25">
      <c r="B23" s="88">
        <v>20</v>
      </c>
      <c r="C23" s="89" t="s">
        <v>80</v>
      </c>
      <c r="D23" s="406">
        <v>0.14000000000000001</v>
      </c>
      <c r="E23" s="511">
        <f t="shared" si="0"/>
        <v>0.28000000000000003</v>
      </c>
    </row>
    <row r="24" spans="2:5" ht="15.75" x14ac:dyDescent="0.25">
      <c r="B24" s="88">
        <v>21</v>
      </c>
      <c r="C24" s="89" t="s">
        <v>58</v>
      </c>
      <c r="D24" s="406">
        <v>0.04</v>
      </c>
      <c r="E24" s="511">
        <f t="shared" si="0"/>
        <v>0.08</v>
      </c>
    </row>
    <row r="25" spans="2:5" ht="15.75" x14ac:dyDescent="0.25">
      <c r="B25" s="88">
        <v>22</v>
      </c>
      <c r="C25" s="89" t="s">
        <v>34</v>
      </c>
      <c r="D25" s="406">
        <v>0</v>
      </c>
      <c r="E25" s="511">
        <f t="shared" si="0"/>
        <v>0</v>
      </c>
    </row>
    <row r="26" spans="2:5" ht="15.75" x14ac:dyDescent="0.25">
      <c r="B26" s="88">
        <v>22</v>
      </c>
      <c r="C26" s="89" t="s">
        <v>123</v>
      </c>
      <c r="D26" s="406">
        <v>0</v>
      </c>
      <c r="E26" s="511">
        <f t="shared" si="0"/>
        <v>0</v>
      </c>
    </row>
    <row r="27" spans="2:5" ht="15.75" x14ac:dyDescent="0.25">
      <c r="B27" s="88">
        <v>22</v>
      </c>
      <c r="C27" s="89" t="s">
        <v>130</v>
      </c>
      <c r="D27" s="406">
        <v>0</v>
      </c>
      <c r="E27" s="511">
        <f t="shared" si="0"/>
        <v>0</v>
      </c>
    </row>
    <row r="28" spans="2:5" ht="15.75" x14ac:dyDescent="0.25">
      <c r="B28" s="88">
        <v>22</v>
      </c>
      <c r="C28" s="89" t="s">
        <v>107</v>
      </c>
      <c r="D28" s="406">
        <v>0</v>
      </c>
      <c r="E28" s="511">
        <f t="shared" si="0"/>
        <v>0</v>
      </c>
    </row>
    <row r="29" spans="2:5" ht="15.75" x14ac:dyDescent="0.25">
      <c r="B29" s="88">
        <v>22</v>
      </c>
      <c r="C29" s="89" t="s">
        <v>114</v>
      </c>
      <c r="D29" s="406">
        <v>0</v>
      </c>
      <c r="E29" s="511">
        <f t="shared" si="0"/>
        <v>0</v>
      </c>
    </row>
    <row r="30" spans="2:5" ht="15.75" x14ac:dyDescent="0.25">
      <c r="B30" s="88">
        <v>22</v>
      </c>
      <c r="C30" s="89" t="s">
        <v>100</v>
      </c>
      <c r="D30" s="406">
        <v>0</v>
      </c>
      <c r="E30" s="511">
        <f t="shared" si="0"/>
        <v>0</v>
      </c>
    </row>
    <row r="31" spans="2:5" ht="15.75" x14ac:dyDescent="0.25">
      <c r="B31" s="88">
        <v>22</v>
      </c>
      <c r="C31" s="89" t="s">
        <v>185</v>
      </c>
      <c r="D31" s="406">
        <v>0</v>
      </c>
      <c r="E31" s="511">
        <f t="shared" si="0"/>
        <v>0</v>
      </c>
    </row>
    <row r="32" spans="2:5" ht="15.75" x14ac:dyDescent="0.25">
      <c r="B32" s="88">
        <v>22</v>
      </c>
      <c r="C32" s="89" t="s">
        <v>132</v>
      </c>
      <c r="D32" s="406">
        <v>0</v>
      </c>
      <c r="E32" s="511">
        <f t="shared" si="0"/>
        <v>0</v>
      </c>
    </row>
    <row r="33" spans="2:5" ht="15.75" x14ac:dyDescent="0.25">
      <c r="B33" s="88">
        <v>22</v>
      </c>
      <c r="C33" s="89" t="s">
        <v>46</v>
      </c>
      <c r="D33" s="406">
        <v>0</v>
      </c>
      <c r="E33" s="511">
        <f t="shared" si="0"/>
        <v>0</v>
      </c>
    </row>
    <row r="34" spans="2:5" ht="15.75" x14ac:dyDescent="0.25">
      <c r="B34" s="88">
        <v>22</v>
      </c>
      <c r="C34" s="89" t="s">
        <v>40</v>
      </c>
      <c r="D34" s="406">
        <v>0</v>
      </c>
      <c r="E34" s="511">
        <f t="shared" si="0"/>
        <v>0</v>
      </c>
    </row>
    <row r="35" spans="2:5" ht="15.75" x14ac:dyDescent="0.25">
      <c r="B35" s="88">
        <v>22</v>
      </c>
      <c r="C35" s="89" t="s">
        <v>104</v>
      </c>
      <c r="D35" s="406">
        <v>0</v>
      </c>
      <c r="E35" s="511">
        <f t="shared" si="0"/>
        <v>0</v>
      </c>
    </row>
    <row r="36" spans="2:5" ht="15.75" x14ac:dyDescent="0.25">
      <c r="B36" s="9">
        <v>22</v>
      </c>
      <c r="C36" s="89" t="s">
        <v>92</v>
      </c>
      <c r="D36" s="406">
        <v>0</v>
      </c>
      <c r="E36" s="511">
        <f t="shared" si="0"/>
        <v>0</v>
      </c>
    </row>
    <row r="37" spans="2:5" ht="15.75" x14ac:dyDescent="0.25">
      <c r="B37" s="88">
        <v>22</v>
      </c>
      <c r="C37" s="89" t="s">
        <v>116</v>
      </c>
      <c r="D37" s="406">
        <v>0</v>
      </c>
      <c r="E37" s="511">
        <f t="shared" si="0"/>
        <v>0</v>
      </c>
    </row>
    <row r="38" spans="2:5" ht="16.5" thickBot="1" x14ac:dyDescent="0.3">
      <c r="B38" s="494" t="s">
        <v>152</v>
      </c>
      <c r="C38" s="495" t="s">
        <v>79</v>
      </c>
      <c r="D38" s="496" t="s">
        <v>152</v>
      </c>
      <c r="E38" s="496" t="s">
        <v>152</v>
      </c>
    </row>
    <row r="39" spans="2:5" ht="19.5" thickBot="1" x14ac:dyDescent="0.3">
      <c r="B39" s="529" t="s">
        <v>148</v>
      </c>
      <c r="C39" s="530"/>
      <c r="D39" s="332">
        <f>AVERAGE(D4:D38)</f>
        <v>1.3520588235294118</v>
      </c>
      <c r="E39" s="512">
        <f>AVERAGE(E4:E38)</f>
        <v>2.762941176470588</v>
      </c>
    </row>
  </sheetData>
  <autoFilter ref="B3:E37">
    <sortState ref="B4:E37">
      <sortCondition descending="1" ref="E3:E37"/>
    </sortState>
  </autoFilter>
  <mergeCells count="2">
    <mergeCell ref="B2:E2"/>
    <mergeCell ref="B39:C39"/>
  </mergeCells>
  <conditionalFormatting sqref="E4:E38">
    <cfRule type="cellIs" dxfId="150" priority="1" operator="between">
      <formula>0</formula>
      <formula>1.99</formula>
    </cfRule>
    <cfRule type="cellIs" dxfId="149" priority="2" operator="between">
      <formula>2</formula>
      <formula>3.99</formula>
    </cfRule>
    <cfRule type="cellIs" dxfId="148" priority="3" operator="between">
      <formula>4</formula>
      <formula>5.99</formula>
    </cfRule>
    <cfRule type="cellIs" dxfId="147" priority="4" operator="between">
      <formula>6</formula>
      <formula>7.99</formula>
    </cfRule>
    <cfRule type="cellIs" dxfId="146" priority="5" operator="between">
      <formula>8</formula>
      <formula>9.99</formula>
    </cfRule>
    <cfRule type="cellIs" dxfId="145" priority="6" operator="equal">
      <formula>10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3"/>
  <sheetViews>
    <sheetView workbookViewId="0">
      <selection activeCell="E1" sqref="E1"/>
    </sheetView>
  </sheetViews>
  <sheetFormatPr defaultRowHeight="15" x14ac:dyDescent="0.25"/>
  <cols>
    <col min="1" max="1" width="5.42578125" customWidth="1"/>
    <col min="2" max="2" width="11.5703125" customWidth="1"/>
    <col min="3" max="3" width="43.5703125" customWidth="1"/>
    <col min="4" max="5" width="16.140625" style="162" customWidth="1"/>
    <col min="7" max="7" width="7.140625" customWidth="1"/>
    <col min="8" max="8" width="14.28515625" customWidth="1"/>
    <col min="9" max="9" width="22" customWidth="1"/>
  </cols>
  <sheetData>
    <row r="1" spans="2:9" ht="15.75" thickBot="1" x14ac:dyDescent="0.3"/>
    <row r="2" spans="2:9" ht="95.25" thickBot="1" x14ac:dyDescent="0.3">
      <c r="B2" s="280" t="s">
        <v>1</v>
      </c>
      <c r="C2" s="84" t="s">
        <v>2</v>
      </c>
      <c r="D2" s="194" t="s">
        <v>154</v>
      </c>
      <c r="E2" s="194" t="s">
        <v>149</v>
      </c>
    </row>
    <row r="3" spans="2:9" ht="16.5" thickBot="1" x14ac:dyDescent="0.3">
      <c r="B3" s="39">
        <v>1</v>
      </c>
      <c r="C3" s="331" t="s">
        <v>10</v>
      </c>
      <c r="D3" s="312">
        <f>'Procurement - Data Sheet '!F54</f>
        <v>1</v>
      </c>
      <c r="E3" s="312">
        <f>D3/COUNT('Procurement - Data Sheet '!B54:E54)*10</f>
        <v>10</v>
      </c>
      <c r="G3" s="85"/>
      <c r="H3" s="115">
        <v>1</v>
      </c>
      <c r="I3" s="87" t="s">
        <v>12</v>
      </c>
    </row>
    <row r="4" spans="2:9" ht="16.5" thickBot="1" x14ac:dyDescent="0.3">
      <c r="B4" s="9">
        <v>2</v>
      </c>
      <c r="C4" s="89" t="s">
        <v>135</v>
      </c>
      <c r="D4" s="307">
        <f>'Procurement - Data Sheet '!F78</f>
        <v>2</v>
      </c>
      <c r="E4" s="307">
        <f>D4/COUNT('Procurement - Data Sheet '!B78:E78)*10</f>
        <v>6.6666666666666661</v>
      </c>
      <c r="G4" s="90"/>
      <c r="H4" s="116" t="s">
        <v>155</v>
      </c>
      <c r="I4" s="92" t="s">
        <v>16</v>
      </c>
    </row>
    <row r="5" spans="2:9" ht="16.5" thickBot="1" x14ac:dyDescent="0.3">
      <c r="B5" s="9">
        <v>2</v>
      </c>
      <c r="C5" s="89" t="s">
        <v>70</v>
      </c>
      <c r="D5" s="307">
        <f>'Procurement - Data Sheet '!F89</f>
        <v>2</v>
      </c>
      <c r="E5" s="307">
        <f>D5/COUNT('Procurement - Data Sheet '!B89:E89)*10</f>
        <v>6.6666666666666661</v>
      </c>
      <c r="G5" s="93"/>
      <c r="H5" s="116" t="s">
        <v>156</v>
      </c>
      <c r="I5" s="92" t="s">
        <v>20</v>
      </c>
    </row>
    <row r="6" spans="2:9" ht="16.5" thickBot="1" x14ac:dyDescent="0.3">
      <c r="B6" s="9">
        <v>2</v>
      </c>
      <c r="C6" s="291" t="s">
        <v>110</v>
      </c>
      <c r="D6" s="307">
        <f>'Procurement - Data Sheet '!F100</f>
        <v>2</v>
      </c>
      <c r="E6" s="307">
        <f>D6/COUNT('Procurement - Data Sheet '!B100:E100)*10</f>
        <v>6.6666666666666661</v>
      </c>
      <c r="G6" s="94"/>
      <c r="H6" s="116" t="s">
        <v>157</v>
      </c>
      <c r="I6" s="92" t="s">
        <v>24</v>
      </c>
    </row>
    <row r="7" spans="2:9" ht="16.5" thickBot="1" x14ac:dyDescent="0.3">
      <c r="B7" s="9">
        <v>2</v>
      </c>
      <c r="C7" s="291" t="s">
        <v>109</v>
      </c>
      <c r="D7" s="307">
        <f>'Procurement - Data Sheet '!F101</f>
        <v>2</v>
      </c>
      <c r="E7" s="307">
        <f>D7/COUNT('Procurement - Data Sheet '!B101:E101)*10</f>
        <v>6.6666666666666661</v>
      </c>
      <c r="G7" s="95"/>
      <c r="H7" s="116" t="s">
        <v>158</v>
      </c>
      <c r="I7" s="92" t="s">
        <v>28</v>
      </c>
    </row>
    <row r="8" spans="2:9" ht="16.5" thickBot="1" x14ac:dyDescent="0.3">
      <c r="B8" s="9">
        <v>2</v>
      </c>
      <c r="C8" s="89" t="s">
        <v>69</v>
      </c>
      <c r="D8" s="307">
        <f>'Procurement - Data Sheet '!F102</f>
        <v>2</v>
      </c>
      <c r="E8" s="307">
        <f>D8/COUNT('Procurement - Data Sheet '!B102:E102)*10</f>
        <v>6.6666666666666661</v>
      </c>
      <c r="G8" s="96"/>
      <c r="H8" s="117" t="s">
        <v>159</v>
      </c>
      <c r="I8" s="98" t="s">
        <v>31</v>
      </c>
    </row>
    <row r="9" spans="2:9" ht="15.75" x14ac:dyDescent="0.25">
      <c r="B9" s="9">
        <v>2</v>
      </c>
      <c r="C9" s="283" t="s">
        <v>102</v>
      </c>
      <c r="D9" s="307">
        <f>'Procurement - Data Sheet '!F103</f>
        <v>2</v>
      </c>
      <c r="E9" s="307">
        <f>D9/COUNT('Procurement - Data Sheet '!B103:E103)*10</f>
        <v>6.6666666666666661</v>
      </c>
    </row>
    <row r="10" spans="2:9" ht="15.75" x14ac:dyDescent="0.25">
      <c r="B10" s="9">
        <v>8</v>
      </c>
      <c r="C10" s="89" t="s">
        <v>34</v>
      </c>
      <c r="D10" s="307">
        <f>'Procurement - Data Sheet '!F4</f>
        <v>1.5</v>
      </c>
      <c r="E10" s="307">
        <f>D10/COUNT('Procurement - Data Sheet '!B4:E4)*10</f>
        <v>3.75</v>
      </c>
    </row>
    <row r="11" spans="2:9" ht="15.75" x14ac:dyDescent="0.25">
      <c r="B11" s="9">
        <v>8</v>
      </c>
      <c r="C11" s="89" t="s">
        <v>38</v>
      </c>
      <c r="D11" s="307">
        <f>'Procurement - Data Sheet '!F7</f>
        <v>1.5</v>
      </c>
      <c r="E11" s="307">
        <f>D11/COUNT('Procurement - Data Sheet '!B7:E7)*10</f>
        <v>3.75</v>
      </c>
    </row>
    <row r="12" spans="2:9" ht="15.75" x14ac:dyDescent="0.25">
      <c r="B12" s="9">
        <v>10</v>
      </c>
      <c r="C12" s="283" t="s">
        <v>74</v>
      </c>
      <c r="D12" s="307">
        <f>'Procurement - Data Sheet '!F5</f>
        <v>1</v>
      </c>
      <c r="E12" s="307">
        <f>D12/COUNT('Procurement - Data Sheet '!B5:E5)*10</f>
        <v>3.333333333333333</v>
      </c>
    </row>
    <row r="13" spans="2:9" ht="15.75" x14ac:dyDescent="0.25">
      <c r="B13" s="9">
        <v>10</v>
      </c>
      <c r="C13" s="290" t="s">
        <v>130</v>
      </c>
      <c r="D13" s="307">
        <f>'Procurement - Data Sheet '!F11</f>
        <v>1</v>
      </c>
      <c r="E13" s="307">
        <f>D13/COUNT('Procurement - Data Sheet '!B11:E11)*10</f>
        <v>3.333333333333333</v>
      </c>
    </row>
    <row r="14" spans="2:9" ht="15.75" x14ac:dyDescent="0.25">
      <c r="B14" s="9">
        <v>10</v>
      </c>
      <c r="C14" s="89" t="s">
        <v>107</v>
      </c>
      <c r="D14" s="307">
        <f>'Procurement - Data Sheet '!F16</f>
        <v>1</v>
      </c>
      <c r="E14" s="307">
        <f>D14/COUNT('Procurement - Data Sheet '!B16:E16)*10</f>
        <v>3.333333333333333</v>
      </c>
    </row>
    <row r="15" spans="2:9" ht="15.75" x14ac:dyDescent="0.25">
      <c r="B15" s="9">
        <v>10</v>
      </c>
      <c r="C15" s="89" t="s">
        <v>75</v>
      </c>
      <c r="D15" s="307">
        <f>'Procurement - Data Sheet '!F25</f>
        <v>1</v>
      </c>
      <c r="E15" s="307">
        <f>D15/COUNT('Procurement - Data Sheet '!B25:E25)*10</f>
        <v>3.333333333333333</v>
      </c>
    </row>
    <row r="16" spans="2:9" ht="15.75" x14ac:dyDescent="0.25">
      <c r="B16" s="9">
        <v>10</v>
      </c>
      <c r="C16" s="89" t="s">
        <v>126</v>
      </c>
      <c r="D16" s="307">
        <f>'Procurement - Data Sheet '!F28</f>
        <v>1</v>
      </c>
      <c r="E16" s="307">
        <f>D16/COUNT('Procurement - Data Sheet '!B28:E28)*10</f>
        <v>3.333333333333333</v>
      </c>
    </row>
    <row r="17" spans="2:5" ht="15.75" x14ac:dyDescent="0.25">
      <c r="B17" s="9">
        <v>10</v>
      </c>
      <c r="C17" s="89" t="s">
        <v>21</v>
      </c>
      <c r="D17" s="307">
        <f>'Procurement - Data Sheet '!F34</f>
        <v>1</v>
      </c>
      <c r="E17" s="307">
        <f>D17/COUNT('Procurement - Data Sheet '!B34:E34)*10</f>
        <v>3.333333333333333</v>
      </c>
    </row>
    <row r="18" spans="2:5" ht="15.75" x14ac:dyDescent="0.25">
      <c r="B18" s="9">
        <v>10</v>
      </c>
      <c r="C18" s="89" t="s">
        <v>60</v>
      </c>
      <c r="D18" s="307">
        <f>'Procurement - Data Sheet '!F45</f>
        <v>1</v>
      </c>
      <c r="E18" s="307">
        <f>D18/COUNT('Procurement - Data Sheet '!B45:E45)*10</f>
        <v>3.333333333333333</v>
      </c>
    </row>
    <row r="19" spans="2:5" ht="15.75" x14ac:dyDescent="0.25">
      <c r="B19" s="9">
        <v>10</v>
      </c>
      <c r="C19" s="89" t="s">
        <v>66</v>
      </c>
      <c r="D19" s="307">
        <f>'Procurement - Data Sheet '!F47</f>
        <v>1</v>
      </c>
      <c r="E19" s="307">
        <f>D19/COUNT('Procurement - Data Sheet '!B47:E47)*10</f>
        <v>3.333333333333333</v>
      </c>
    </row>
    <row r="20" spans="2:5" ht="15.75" x14ac:dyDescent="0.25">
      <c r="B20" s="9">
        <v>10</v>
      </c>
      <c r="C20" s="291" t="s">
        <v>104</v>
      </c>
      <c r="D20" s="307">
        <f>'Procurement - Data Sheet '!F51</f>
        <v>1</v>
      </c>
      <c r="E20" s="307">
        <f>D20/COUNT('Procurement - Data Sheet '!B51:E51)*10</f>
        <v>3.333333333333333</v>
      </c>
    </row>
    <row r="21" spans="2:5" ht="15.75" x14ac:dyDescent="0.25">
      <c r="B21" s="9">
        <v>10</v>
      </c>
      <c r="C21" s="89" t="s">
        <v>71</v>
      </c>
      <c r="D21" s="307">
        <f>'Procurement - Data Sheet '!F58</f>
        <v>1</v>
      </c>
      <c r="E21" s="307">
        <f>D21/COUNT('Procurement - Data Sheet '!B58:E58)*10</f>
        <v>3.333333333333333</v>
      </c>
    </row>
    <row r="22" spans="2:5" ht="15.75" x14ac:dyDescent="0.25">
      <c r="B22" s="9">
        <v>10</v>
      </c>
      <c r="C22" s="89" t="s">
        <v>115</v>
      </c>
      <c r="D22" s="307">
        <f>'Procurement - Data Sheet '!F66</f>
        <v>1</v>
      </c>
      <c r="E22" s="307">
        <f>D22/COUNT('Procurement - Data Sheet '!B66:E66)*10</f>
        <v>3.333333333333333</v>
      </c>
    </row>
    <row r="23" spans="2:5" ht="15.75" x14ac:dyDescent="0.25">
      <c r="B23" s="9">
        <v>10</v>
      </c>
      <c r="C23" s="89" t="s">
        <v>73</v>
      </c>
      <c r="D23" s="307">
        <f>'Procurement - Data Sheet '!F76</f>
        <v>1</v>
      </c>
      <c r="E23" s="307">
        <f>D23/COUNT('Procurement - Data Sheet '!B76:E76)*10</f>
        <v>3.333333333333333</v>
      </c>
    </row>
    <row r="24" spans="2:5" ht="15.75" x14ac:dyDescent="0.25">
      <c r="B24" s="9">
        <v>22</v>
      </c>
      <c r="C24" s="291" t="s">
        <v>61</v>
      </c>
      <c r="D24" s="307">
        <f>'Procurement - Data Sheet '!F97</f>
        <v>0</v>
      </c>
      <c r="E24" s="307">
        <f>D24/COUNT('Procurement - Data Sheet '!B97:E97)*10</f>
        <v>0</v>
      </c>
    </row>
    <row r="25" spans="2:5" ht="15.75" x14ac:dyDescent="0.25">
      <c r="B25" s="9" t="s">
        <v>152</v>
      </c>
      <c r="C25" s="89" t="s">
        <v>67</v>
      </c>
      <c r="D25" s="307" t="str">
        <f>'Procurement - Data Sheet '!F6</f>
        <v>N/A</v>
      </c>
      <c r="E25" s="307" t="s">
        <v>152</v>
      </c>
    </row>
    <row r="26" spans="2:5" ht="15.75" x14ac:dyDescent="0.25">
      <c r="B26" s="9" t="s">
        <v>152</v>
      </c>
      <c r="C26" s="89" t="s">
        <v>52</v>
      </c>
      <c r="D26" s="307" t="str">
        <f>'Procurement - Data Sheet '!F8</f>
        <v>N/A</v>
      </c>
      <c r="E26" s="307" t="s">
        <v>152</v>
      </c>
    </row>
    <row r="27" spans="2:5" ht="15.75" x14ac:dyDescent="0.25">
      <c r="B27" s="9" t="s">
        <v>152</v>
      </c>
      <c r="C27" s="89" t="s">
        <v>63</v>
      </c>
      <c r="D27" s="307" t="str">
        <f>'Procurement - Data Sheet '!F9</f>
        <v>N/A</v>
      </c>
      <c r="E27" s="307" t="s">
        <v>152</v>
      </c>
    </row>
    <row r="28" spans="2:5" ht="15.75" x14ac:dyDescent="0.25">
      <c r="B28" s="9" t="s">
        <v>152</v>
      </c>
      <c r="C28" s="290" t="s">
        <v>123</v>
      </c>
      <c r="D28" s="307" t="str">
        <f>'Procurement - Data Sheet '!F10</f>
        <v>N/A</v>
      </c>
      <c r="E28" s="307" t="s">
        <v>152</v>
      </c>
    </row>
    <row r="29" spans="2:5" ht="15.75" x14ac:dyDescent="0.25">
      <c r="B29" s="9" t="s">
        <v>152</v>
      </c>
      <c r="C29" s="89" t="s">
        <v>43</v>
      </c>
      <c r="D29" s="307" t="str">
        <f>'Procurement - Data Sheet '!F12</f>
        <v>N/A</v>
      </c>
      <c r="E29" s="307" t="s">
        <v>152</v>
      </c>
    </row>
    <row r="30" spans="2:5" ht="15.75" x14ac:dyDescent="0.25">
      <c r="B30" s="9" t="s">
        <v>152</v>
      </c>
      <c r="C30" s="89" t="s">
        <v>134</v>
      </c>
      <c r="D30" s="307" t="str">
        <f>'Procurement - Data Sheet '!F13</f>
        <v>N/A</v>
      </c>
      <c r="E30" s="307" t="s">
        <v>152</v>
      </c>
    </row>
    <row r="31" spans="2:5" ht="15.75" x14ac:dyDescent="0.25">
      <c r="B31" s="9" t="s">
        <v>152</v>
      </c>
      <c r="C31" s="89" t="s">
        <v>127</v>
      </c>
      <c r="D31" s="307" t="str">
        <f>'Procurement - Data Sheet '!F14</f>
        <v>N/A</v>
      </c>
      <c r="E31" s="307" t="s">
        <v>152</v>
      </c>
    </row>
    <row r="32" spans="2:5" ht="15.75" x14ac:dyDescent="0.25">
      <c r="B32" s="9" t="s">
        <v>152</v>
      </c>
      <c r="C32" s="291" t="s">
        <v>124</v>
      </c>
      <c r="D32" s="307" t="str">
        <f>'Procurement - Data Sheet '!F15</f>
        <v>N/A</v>
      </c>
      <c r="E32" s="307" t="s">
        <v>152</v>
      </c>
    </row>
    <row r="33" spans="2:5" ht="15.75" x14ac:dyDescent="0.25">
      <c r="B33" s="9" t="s">
        <v>152</v>
      </c>
      <c r="C33" s="89" t="s">
        <v>114</v>
      </c>
      <c r="D33" s="307" t="str">
        <f>'Procurement - Data Sheet '!F17</f>
        <v>N/A</v>
      </c>
      <c r="E33" s="307" t="s">
        <v>152</v>
      </c>
    </row>
    <row r="34" spans="2:5" ht="15.75" x14ac:dyDescent="0.25">
      <c r="B34" s="9" t="s">
        <v>152</v>
      </c>
      <c r="C34" s="89" t="s">
        <v>91</v>
      </c>
      <c r="D34" s="307" t="str">
        <f>'Procurement - Data Sheet '!F18</f>
        <v>N/A</v>
      </c>
      <c r="E34" s="307" t="s">
        <v>152</v>
      </c>
    </row>
    <row r="35" spans="2:5" ht="15.75" x14ac:dyDescent="0.25">
      <c r="B35" s="9" t="s">
        <v>152</v>
      </c>
      <c r="C35" s="89" t="s">
        <v>119</v>
      </c>
      <c r="D35" s="307" t="str">
        <f>'Procurement - Data Sheet '!F19</f>
        <v>N/A</v>
      </c>
      <c r="E35" s="307" t="s">
        <v>152</v>
      </c>
    </row>
    <row r="36" spans="2:5" ht="15.75" x14ac:dyDescent="0.25">
      <c r="B36" s="9" t="s">
        <v>152</v>
      </c>
      <c r="C36" s="89" t="s">
        <v>54</v>
      </c>
      <c r="D36" s="307" t="str">
        <f>'Procurement - Data Sheet '!F20</f>
        <v>N/A</v>
      </c>
      <c r="E36" s="307" t="s">
        <v>152</v>
      </c>
    </row>
    <row r="37" spans="2:5" ht="15.75" x14ac:dyDescent="0.25">
      <c r="B37" s="9" t="s">
        <v>152</v>
      </c>
      <c r="C37" s="89" t="s">
        <v>99</v>
      </c>
      <c r="D37" s="307" t="str">
        <f>'Procurement - Data Sheet '!F21</f>
        <v>N/A</v>
      </c>
      <c r="E37" s="307" t="s">
        <v>152</v>
      </c>
    </row>
    <row r="38" spans="2:5" ht="15.75" x14ac:dyDescent="0.25">
      <c r="B38" s="9" t="s">
        <v>152</v>
      </c>
      <c r="C38" s="89" t="s">
        <v>78</v>
      </c>
      <c r="D38" s="307" t="str">
        <f>'Procurement - Data Sheet '!F22</f>
        <v>N/A</v>
      </c>
      <c r="E38" s="307" t="s">
        <v>152</v>
      </c>
    </row>
    <row r="39" spans="2:5" ht="15.75" x14ac:dyDescent="0.25">
      <c r="B39" s="9" t="s">
        <v>152</v>
      </c>
      <c r="C39" s="89" t="s">
        <v>100</v>
      </c>
      <c r="D39" s="307" t="str">
        <f>'Procurement - Data Sheet '!F23</f>
        <v>N/A</v>
      </c>
      <c r="E39" s="307" t="s">
        <v>152</v>
      </c>
    </row>
    <row r="40" spans="2:5" ht="15.75" x14ac:dyDescent="0.25">
      <c r="B40" s="9" t="s">
        <v>152</v>
      </c>
      <c r="C40" s="89" t="s">
        <v>140</v>
      </c>
      <c r="D40" s="307" t="str">
        <f>'Procurement - Data Sheet '!F24</f>
        <v>N/A</v>
      </c>
      <c r="E40" s="307" t="s">
        <v>152</v>
      </c>
    </row>
    <row r="41" spans="2:5" ht="15.75" x14ac:dyDescent="0.25">
      <c r="B41" s="9" t="s">
        <v>152</v>
      </c>
      <c r="C41" s="89" t="s">
        <v>94</v>
      </c>
      <c r="D41" s="307" t="str">
        <f>'Procurement - Data Sheet '!F26</f>
        <v>N/A</v>
      </c>
      <c r="E41" s="307" t="s">
        <v>152</v>
      </c>
    </row>
    <row r="42" spans="2:5" ht="15.75" x14ac:dyDescent="0.25">
      <c r="B42" s="9" t="s">
        <v>152</v>
      </c>
      <c r="C42" s="89" t="s">
        <v>35</v>
      </c>
      <c r="D42" s="307" t="str">
        <f>'Procurement - Data Sheet '!F27</f>
        <v>N/A</v>
      </c>
      <c r="E42" s="307" t="s">
        <v>152</v>
      </c>
    </row>
    <row r="43" spans="2:5" ht="15.75" x14ac:dyDescent="0.25">
      <c r="B43" s="9" t="s">
        <v>152</v>
      </c>
      <c r="C43" s="89" t="s">
        <v>79</v>
      </c>
      <c r="D43" s="307" t="str">
        <f>'Procurement - Data Sheet '!F29</f>
        <v>N/A</v>
      </c>
      <c r="E43" s="307" t="s">
        <v>152</v>
      </c>
    </row>
    <row r="44" spans="2:5" ht="15.75" x14ac:dyDescent="0.25">
      <c r="B44" s="9" t="s">
        <v>152</v>
      </c>
      <c r="C44" s="291" t="s">
        <v>65</v>
      </c>
      <c r="D44" s="307" t="str">
        <f>'Procurement - Data Sheet '!F30</f>
        <v>N/A</v>
      </c>
      <c r="E44" s="307" t="s">
        <v>152</v>
      </c>
    </row>
    <row r="45" spans="2:5" ht="15.75" x14ac:dyDescent="0.25">
      <c r="B45" s="9" t="s">
        <v>152</v>
      </c>
      <c r="C45" s="89" t="s">
        <v>29</v>
      </c>
      <c r="D45" s="307" t="str">
        <f>'Procurement - Data Sheet '!F31</f>
        <v>N/A</v>
      </c>
      <c r="E45" s="307" t="s">
        <v>152</v>
      </c>
    </row>
    <row r="46" spans="2:5" ht="15.75" x14ac:dyDescent="0.25">
      <c r="B46" s="9" t="s">
        <v>152</v>
      </c>
      <c r="C46" s="291" t="s">
        <v>120</v>
      </c>
      <c r="D46" s="307" t="str">
        <f>'Procurement - Data Sheet '!F32</f>
        <v>N/A</v>
      </c>
      <c r="E46" s="307" t="s">
        <v>152</v>
      </c>
    </row>
    <row r="47" spans="2:5" ht="15.75" x14ac:dyDescent="0.25">
      <c r="B47" s="9" t="s">
        <v>152</v>
      </c>
      <c r="C47" s="89" t="s">
        <v>39</v>
      </c>
      <c r="D47" s="307" t="str">
        <f>'Procurement - Data Sheet '!F33</f>
        <v>N/A</v>
      </c>
      <c r="E47" s="307" t="s">
        <v>152</v>
      </c>
    </row>
    <row r="48" spans="2:5" ht="15.75" x14ac:dyDescent="0.25">
      <c r="B48" s="9" t="s">
        <v>152</v>
      </c>
      <c r="C48" s="290" t="s">
        <v>56</v>
      </c>
      <c r="D48" s="307" t="str">
        <f>'Procurement - Data Sheet '!F35</f>
        <v>N/A</v>
      </c>
      <c r="E48" s="307" t="s">
        <v>152</v>
      </c>
    </row>
    <row r="49" spans="2:5" ht="15.75" x14ac:dyDescent="0.25">
      <c r="B49" s="9" t="s">
        <v>152</v>
      </c>
      <c r="C49" s="89" t="s">
        <v>17</v>
      </c>
      <c r="D49" s="307" t="str">
        <f>'Procurement - Data Sheet '!F36</f>
        <v>N/A</v>
      </c>
      <c r="E49" s="307" t="s">
        <v>152</v>
      </c>
    </row>
    <row r="50" spans="2:5" ht="15.75" x14ac:dyDescent="0.25">
      <c r="B50" s="9" t="s">
        <v>152</v>
      </c>
      <c r="C50" s="89" t="s">
        <v>68</v>
      </c>
      <c r="D50" s="307" t="str">
        <f>'Procurement - Data Sheet '!F37</f>
        <v>N/A</v>
      </c>
      <c r="E50" s="307" t="s">
        <v>152</v>
      </c>
    </row>
    <row r="51" spans="2:5" ht="15.75" x14ac:dyDescent="0.25">
      <c r="B51" s="9" t="s">
        <v>152</v>
      </c>
      <c r="C51" s="89" t="s">
        <v>139</v>
      </c>
      <c r="D51" s="307" t="str">
        <f>'Procurement - Data Sheet '!F38</f>
        <v>N/A</v>
      </c>
      <c r="E51" s="307" t="s">
        <v>152</v>
      </c>
    </row>
    <row r="52" spans="2:5" ht="15.75" x14ac:dyDescent="0.25">
      <c r="B52" s="9" t="s">
        <v>152</v>
      </c>
      <c r="C52" s="291" t="s">
        <v>132</v>
      </c>
      <c r="D52" s="307" t="str">
        <f>'Procurement - Data Sheet '!F39</f>
        <v>N/A</v>
      </c>
      <c r="E52" s="307" t="s">
        <v>152</v>
      </c>
    </row>
    <row r="53" spans="2:5" ht="15.75" x14ac:dyDescent="0.25">
      <c r="B53" s="9" t="s">
        <v>152</v>
      </c>
      <c r="C53" s="89" t="s">
        <v>58</v>
      </c>
      <c r="D53" s="307" t="str">
        <f>'Procurement - Data Sheet '!F40</f>
        <v>N/A</v>
      </c>
      <c r="E53" s="307" t="s">
        <v>152</v>
      </c>
    </row>
    <row r="54" spans="2:5" ht="15.75" x14ac:dyDescent="0.25">
      <c r="B54" s="9" t="s">
        <v>152</v>
      </c>
      <c r="C54" s="291" t="s">
        <v>117</v>
      </c>
      <c r="D54" s="307" t="str">
        <f>'Procurement - Data Sheet '!F41</f>
        <v>N/A</v>
      </c>
      <c r="E54" s="307" t="s">
        <v>152</v>
      </c>
    </row>
    <row r="55" spans="2:5" ht="15.75" x14ac:dyDescent="0.25">
      <c r="B55" s="9" t="s">
        <v>152</v>
      </c>
      <c r="C55" s="291" t="s">
        <v>142</v>
      </c>
      <c r="D55" s="307" t="str">
        <f>'Procurement - Data Sheet '!F42</f>
        <v>N/A</v>
      </c>
      <c r="E55" s="307" t="s">
        <v>152</v>
      </c>
    </row>
    <row r="56" spans="2:5" ht="15.75" x14ac:dyDescent="0.25">
      <c r="B56" s="9" t="s">
        <v>152</v>
      </c>
      <c r="C56" s="291" t="s">
        <v>121</v>
      </c>
      <c r="D56" s="307" t="str">
        <f>'Procurement - Data Sheet '!F43</f>
        <v>N/A</v>
      </c>
      <c r="E56" s="307" t="s">
        <v>152</v>
      </c>
    </row>
    <row r="57" spans="2:5" ht="15.75" x14ac:dyDescent="0.25">
      <c r="B57" s="9" t="s">
        <v>152</v>
      </c>
      <c r="C57" s="89" t="s">
        <v>45</v>
      </c>
      <c r="D57" s="307" t="str">
        <f>'Procurement - Data Sheet '!F44</f>
        <v>N/A</v>
      </c>
      <c r="E57" s="307" t="s">
        <v>152</v>
      </c>
    </row>
    <row r="58" spans="2:5" ht="15.75" x14ac:dyDescent="0.25">
      <c r="B58" s="9" t="s">
        <v>152</v>
      </c>
      <c r="C58" s="291" t="s">
        <v>85</v>
      </c>
      <c r="D58" s="307" t="str">
        <f>'Procurement - Data Sheet '!F46</f>
        <v>N/A</v>
      </c>
      <c r="E58" s="307" t="s">
        <v>152</v>
      </c>
    </row>
    <row r="59" spans="2:5" ht="15.75" x14ac:dyDescent="0.25">
      <c r="B59" s="9" t="s">
        <v>152</v>
      </c>
      <c r="C59" s="291" t="s">
        <v>46</v>
      </c>
      <c r="D59" s="307" t="str">
        <f>'Procurement - Data Sheet '!F48</f>
        <v>N/A</v>
      </c>
      <c r="E59" s="307" t="s">
        <v>152</v>
      </c>
    </row>
    <row r="60" spans="2:5" ht="15.75" x14ac:dyDescent="0.25">
      <c r="B60" s="9" t="s">
        <v>152</v>
      </c>
      <c r="C60" s="89" t="s">
        <v>40</v>
      </c>
      <c r="D60" s="307" t="str">
        <f>'Procurement - Data Sheet '!F49</f>
        <v>N/A</v>
      </c>
      <c r="E60" s="307" t="s">
        <v>152</v>
      </c>
    </row>
    <row r="61" spans="2:5" ht="15.75" x14ac:dyDescent="0.25">
      <c r="B61" s="9" t="s">
        <v>152</v>
      </c>
      <c r="C61" s="89" t="s">
        <v>86</v>
      </c>
      <c r="D61" s="307" t="str">
        <f>'Procurement - Data Sheet '!F50</f>
        <v>N/A</v>
      </c>
      <c r="E61" s="307" t="s">
        <v>152</v>
      </c>
    </row>
    <row r="62" spans="2:5" ht="15.75" x14ac:dyDescent="0.25">
      <c r="B62" s="9" t="s">
        <v>152</v>
      </c>
      <c r="C62" s="291" t="s">
        <v>143</v>
      </c>
      <c r="D62" s="307" t="str">
        <f>'Procurement - Data Sheet '!F52</f>
        <v>N/A</v>
      </c>
      <c r="E62" s="307" t="s">
        <v>152</v>
      </c>
    </row>
    <row r="63" spans="2:5" ht="15.75" x14ac:dyDescent="0.25">
      <c r="B63" s="9" t="s">
        <v>152</v>
      </c>
      <c r="C63" s="291" t="s">
        <v>76</v>
      </c>
      <c r="D63" s="307" t="str">
        <f>'Procurement - Data Sheet '!F53</f>
        <v>N/A</v>
      </c>
      <c r="E63" s="307" t="s">
        <v>152</v>
      </c>
    </row>
    <row r="64" spans="2:5" ht="15.75" x14ac:dyDescent="0.25">
      <c r="B64" s="9" t="s">
        <v>152</v>
      </c>
      <c r="C64" s="89" t="s">
        <v>36</v>
      </c>
      <c r="D64" s="307" t="str">
        <f>'Procurement - Data Sheet '!F55</f>
        <v>N/A</v>
      </c>
      <c r="E64" s="307" t="s">
        <v>152</v>
      </c>
    </row>
    <row r="65" spans="2:5" ht="15.75" x14ac:dyDescent="0.25">
      <c r="B65" s="9" t="s">
        <v>152</v>
      </c>
      <c r="C65" s="291" t="s">
        <v>89</v>
      </c>
      <c r="D65" s="307" t="str">
        <f>'Procurement - Data Sheet '!F56</f>
        <v>N/A</v>
      </c>
      <c r="E65" s="307" t="s">
        <v>152</v>
      </c>
    </row>
    <row r="66" spans="2:5" ht="15.75" x14ac:dyDescent="0.25">
      <c r="B66" s="9" t="s">
        <v>152</v>
      </c>
      <c r="C66" s="89" t="s">
        <v>32</v>
      </c>
      <c r="D66" s="307" t="str">
        <f>'Procurement - Data Sheet '!F57</f>
        <v>N/A</v>
      </c>
      <c r="E66" s="307" t="s">
        <v>152</v>
      </c>
    </row>
    <row r="67" spans="2:5" ht="15.75" x14ac:dyDescent="0.25">
      <c r="B67" s="9" t="s">
        <v>152</v>
      </c>
      <c r="C67" s="89" t="s">
        <v>92</v>
      </c>
      <c r="D67" s="307" t="str">
        <f>'Procurement - Data Sheet '!F59</f>
        <v>N/A</v>
      </c>
      <c r="E67" s="307" t="s">
        <v>152</v>
      </c>
    </row>
    <row r="68" spans="2:5" ht="15.75" x14ac:dyDescent="0.25">
      <c r="B68" s="9" t="s">
        <v>152</v>
      </c>
      <c r="C68" s="89" t="s">
        <v>93</v>
      </c>
      <c r="D68" s="307" t="str">
        <f>'Procurement - Data Sheet '!F60</f>
        <v>N/A</v>
      </c>
      <c r="E68" s="307" t="s">
        <v>152</v>
      </c>
    </row>
    <row r="69" spans="2:5" ht="15.75" x14ac:dyDescent="0.25">
      <c r="B69" s="9" t="s">
        <v>152</v>
      </c>
      <c r="C69" s="89" t="s">
        <v>88</v>
      </c>
      <c r="D69" s="307" t="str">
        <f>'Procurement - Data Sheet '!F61</f>
        <v>N/A</v>
      </c>
      <c r="E69" s="307" t="s">
        <v>152</v>
      </c>
    </row>
    <row r="70" spans="2:5" ht="15.75" x14ac:dyDescent="0.25">
      <c r="B70" s="9" t="s">
        <v>152</v>
      </c>
      <c r="C70" s="89" t="s">
        <v>141</v>
      </c>
      <c r="D70" s="307" t="str">
        <f>'Procurement - Data Sheet '!F62</f>
        <v>N/A</v>
      </c>
      <c r="E70" s="307" t="s">
        <v>152</v>
      </c>
    </row>
    <row r="71" spans="2:5" ht="15.75" x14ac:dyDescent="0.25">
      <c r="B71" s="9" t="s">
        <v>152</v>
      </c>
      <c r="C71" s="89" t="s">
        <v>133</v>
      </c>
      <c r="D71" s="307" t="str">
        <f>'Procurement - Data Sheet '!F63</f>
        <v>N/A</v>
      </c>
      <c r="E71" s="307" t="s">
        <v>152</v>
      </c>
    </row>
    <row r="72" spans="2:5" ht="15.75" x14ac:dyDescent="0.25">
      <c r="B72" s="9" t="s">
        <v>152</v>
      </c>
      <c r="C72" s="89" t="s">
        <v>136</v>
      </c>
      <c r="D72" s="307" t="str">
        <f>'Procurement - Data Sheet '!F64</f>
        <v>N/A</v>
      </c>
      <c r="E72" s="307" t="s">
        <v>152</v>
      </c>
    </row>
    <row r="73" spans="2:5" ht="15.75" x14ac:dyDescent="0.25">
      <c r="B73" s="9" t="s">
        <v>152</v>
      </c>
      <c r="C73" s="291" t="s">
        <v>137</v>
      </c>
      <c r="D73" s="307" t="str">
        <f>'Procurement - Data Sheet '!F65</f>
        <v>N/A</v>
      </c>
      <c r="E73" s="307" t="s">
        <v>152</v>
      </c>
    </row>
    <row r="74" spans="2:5" ht="15.75" x14ac:dyDescent="0.25">
      <c r="B74" s="9" t="s">
        <v>152</v>
      </c>
      <c r="C74" s="291" t="s">
        <v>112</v>
      </c>
      <c r="D74" s="307" t="str">
        <f>'Procurement - Data Sheet '!F67</f>
        <v>N/A</v>
      </c>
      <c r="E74" s="307" t="s">
        <v>152</v>
      </c>
    </row>
    <row r="75" spans="2:5" ht="15.75" x14ac:dyDescent="0.25">
      <c r="B75" s="9" t="s">
        <v>152</v>
      </c>
      <c r="C75" s="89" t="s">
        <v>80</v>
      </c>
      <c r="D75" s="307" t="str">
        <f>'Procurement - Data Sheet '!F68</f>
        <v>N/A</v>
      </c>
      <c r="E75" s="307" t="s">
        <v>152</v>
      </c>
    </row>
    <row r="76" spans="2:5" ht="15.75" x14ac:dyDescent="0.25">
      <c r="B76" s="9" t="s">
        <v>152</v>
      </c>
      <c r="C76" s="291" t="s">
        <v>95</v>
      </c>
      <c r="D76" s="307" t="str">
        <f>'Procurement - Data Sheet '!F69</f>
        <v>N/A</v>
      </c>
      <c r="E76" s="307" t="s">
        <v>152</v>
      </c>
    </row>
    <row r="77" spans="2:5" ht="15.75" x14ac:dyDescent="0.25">
      <c r="B77" s="9" t="s">
        <v>152</v>
      </c>
      <c r="C77" s="291" t="s">
        <v>96</v>
      </c>
      <c r="D77" s="307" t="str">
        <f>'Procurement - Data Sheet '!F70</f>
        <v>N/A</v>
      </c>
      <c r="E77" s="307" t="s">
        <v>152</v>
      </c>
    </row>
    <row r="78" spans="2:5" ht="15.75" x14ac:dyDescent="0.25">
      <c r="B78" s="9" t="s">
        <v>152</v>
      </c>
      <c r="C78" s="89" t="s">
        <v>25</v>
      </c>
      <c r="D78" s="307" t="str">
        <f>'Procurement - Data Sheet '!F71</f>
        <v>N/A</v>
      </c>
      <c r="E78" s="307" t="s">
        <v>152</v>
      </c>
    </row>
    <row r="79" spans="2:5" ht="15.75" x14ac:dyDescent="0.25">
      <c r="B79" s="9" t="s">
        <v>152</v>
      </c>
      <c r="C79" s="89" t="s">
        <v>106</v>
      </c>
      <c r="D79" s="307" t="str">
        <f>'Procurement - Data Sheet '!F72</f>
        <v>N/A</v>
      </c>
      <c r="E79" s="307" t="s">
        <v>152</v>
      </c>
    </row>
    <row r="80" spans="2:5" ht="15.75" x14ac:dyDescent="0.25">
      <c r="B80" s="9" t="s">
        <v>152</v>
      </c>
      <c r="C80" s="89" t="s">
        <v>147</v>
      </c>
      <c r="D80" s="307" t="str">
        <f>'Procurement - Data Sheet '!F73</f>
        <v>N/A</v>
      </c>
      <c r="E80" s="307" t="s">
        <v>152</v>
      </c>
    </row>
    <row r="81" spans="2:5" ht="15.75" x14ac:dyDescent="0.25">
      <c r="B81" s="9" t="s">
        <v>152</v>
      </c>
      <c r="C81" s="89" t="s">
        <v>42</v>
      </c>
      <c r="D81" s="307" t="str">
        <f>'Procurement - Data Sheet '!F74</f>
        <v>N/A</v>
      </c>
      <c r="E81" s="307" t="s">
        <v>152</v>
      </c>
    </row>
    <row r="82" spans="2:5" ht="15.75" x14ac:dyDescent="0.25">
      <c r="B82" s="9" t="s">
        <v>152</v>
      </c>
      <c r="C82" s="284" t="s">
        <v>97</v>
      </c>
      <c r="D82" s="307" t="str">
        <f>'Procurement - Data Sheet '!F75</f>
        <v>N/A</v>
      </c>
      <c r="E82" s="307" t="s">
        <v>152</v>
      </c>
    </row>
    <row r="83" spans="2:5" ht="15.75" x14ac:dyDescent="0.25">
      <c r="B83" s="9" t="s">
        <v>152</v>
      </c>
      <c r="C83" s="89" t="s">
        <v>145</v>
      </c>
      <c r="D83" s="307" t="str">
        <f>'Procurement - Data Sheet '!F77</f>
        <v>N/A</v>
      </c>
      <c r="E83" s="307" t="s">
        <v>152</v>
      </c>
    </row>
    <row r="84" spans="2:5" ht="15.75" x14ac:dyDescent="0.25">
      <c r="B84" s="9" t="s">
        <v>152</v>
      </c>
      <c r="C84" s="89" t="s">
        <v>116</v>
      </c>
      <c r="D84" s="307" t="str">
        <f>'Procurement - Data Sheet '!F79</f>
        <v>N/A</v>
      </c>
      <c r="E84" s="307" t="s">
        <v>152</v>
      </c>
    </row>
    <row r="85" spans="2:5" ht="15.75" x14ac:dyDescent="0.25">
      <c r="B85" s="9" t="s">
        <v>152</v>
      </c>
      <c r="C85" s="291" t="s">
        <v>113</v>
      </c>
      <c r="D85" s="307" t="str">
        <f>'Procurement - Data Sheet '!F80</f>
        <v>N/A</v>
      </c>
      <c r="E85" s="307" t="s">
        <v>152</v>
      </c>
    </row>
    <row r="86" spans="2:5" ht="15.75" x14ac:dyDescent="0.25">
      <c r="B86" s="9" t="s">
        <v>152</v>
      </c>
      <c r="C86" s="89" t="s">
        <v>101</v>
      </c>
      <c r="D86" s="307" t="str">
        <f>'Procurement - Data Sheet '!F81</f>
        <v>N/A</v>
      </c>
      <c r="E86" s="307" t="s">
        <v>152</v>
      </c>
    </row>
    <row r="87" spans="2:5" ht="15.75" x14ac:dyDescent="0.25">
      <c r="B87" s="9" t="s">
        <v>152</v>
      </c>
      <c r="C87" s="89" t="s">
        <v>44</v>
      </c>
      <c r="D87" s="307" t="str">
        <f>'Procurement - Data Sheet '!F82</f>
        <v>N/A</v>
      </c>
      <c r="E87" s="307" t="s">
        <v>152</v>
      </c>
    </row>
    <row r="88" spans="2:5" ht="15.75" x14ac:dyDescent="0.25">
      <c r="B88" s="9" t="s">
        <v>152</v>
      </c>
      <c r="C88" s="291" t="s">
        <v>122</v>
      </c>
      <c r="D88" s="307" t="str">
        <f>'Procurement - Data Sheet '!F83</f>
        <v>N/A</v>
      </c>
      <c r="E88" s="307" t="s">
        <v>152</v>
      </c>
    </row>
    <row r="89" spans="2:5" ht="15.75" x14ac:dyDescent="0.25">
      <c r="B89" s="9" t="s">
        <v>152</v>
      </c>
      <c r="C89" s="89" t="s">
        <v>57</v>
      </c>
      <c r="D89" s="307" t="str">
        <f>'Procurement - Data Sheet '!F84</f>
        <v>N/A</v>
      </c>
      <c r="E89" s="307" t="s">
        <v>152</v>
      </c>
    </row>
    <row r="90" spans="2:5" ht="15.75" x14ac:dyDescent="0.25">
      <c r="B90" s="9" t="s">
        <v>152</v>
      </c>
      <c r="C90" s="291" t="s">
        <v>144</v>
      </c>
      <c r="D90" s="307" t="str">
        <f>'Procurement - Data Sheet '!F85</f>
        <v>N/A</v>
      </c>
      <c r="E90" s="307" t="s">
        <v>152</v>
      </c>
    </row>
    <row r="91" spans="2:5" ht="15.75" x14ac:dyDescent="0.25">
      <c r="B91" s="9" t="s">
        <v>152</v>
      </c>
      <c r="C91" s="89" t="s">
        <v>81</v>
      </c>
      <c r="D91" s="307" t="str">
        <f>'Procurement - Data Sheet '!F86</f>
        <v>N/A</v>
      </c>
      <c r="E91" s="307" t="s">
        <v>152</v>
      </c>
    </row>
    <row r="92" spans="2:5" ht="15.75" x14ac:dyDescent="0.25">
      <c r="B92" s="9" t="s">
        <v>152</v>
      </c>
      <c r="C92" s="283" t="s">
        <v>146</v>
      </c>
      <c r="D92" s="307" t="str">
        <f>'Procurement - Data Sheet '!F87</f>
        <v>N/A</v>
      </c>
      <c r="E92" s="307" t="s">
        <v>152</v>
      </c>
    </row>
    <row r="93" spans="2:5" ht="15.75" x14ac:dyDescent="0.25">
      <c r="B93" s="9" t="s">
        <v>152</v>
      </c>
      <c r="C93" s="89" t="s">
        <v>48</v>
      </c>
      <c r="D93" s="307" t="str">
        <f>'Procurement - Data Sheet '!F88</f>
        <v>N/A</v>
      </c>
      <c r="E93" s="307" t="s">
        <v>152</v>
      </c>
    </row>
    <row r="94" spans="2:5" ht="15.75" x14ac:dyDescent="0.25">
      <c r="B94" s="9" t="s">
        <v>152</v>
      </c>
      <c r="C94" s="89" t="s">
        <v>108</v>
      </c>
      <c r="D94" s="307" t="str">
        <f>'Procurement - Data Sheet '!F90</f>
        <v>N/A</v>
      </c>
      <c r="E94" s="307" t="s">
        <v>152</v>
      </c>
    </row>
    <row r="95" spans="2:5" ht="15.75" x14ac:dyDescent="0.25">
      <c r="B95" s="9" t="s">
        <v>152</v>
      </c>
      <c r="C95" s="89" t="s">
        <v>13</v>
      </c>
      <c r="D95" s="307" t="str">
        <f>'Procurement - Data Sheet '!F91</f>
        <v>N/A</v>
      </c>
      <c r="E95" s="307" t="s">
        <v>152</v>
      </c>
    </row>
    <row r="96" spans="2:5" ht="15.75" x14ac:dyDescent="0.25">
      <c r="B96" s="9" t="s">
        <v>152</v>
      </c>
      <c r="C96" s="89" t="s">
        <v>129</v>
      </c>
      <c r="D96" s="307" t="str">
        <f>'Procurement - Data Sheet '!F92</f>
        <v>N/A</v>
      </c>
      <c r="E96" s="307" t="s">
        <v>152</v>
      </c>
    </row>
    <row r="97" spans="2:5" ht="15.75" x14ac:dyDescent="0.25">
      <c r="B97" s="9" t="s">
        <v>152</v>
      </c>
      <c r="C97" s="89" t="s">
        <v>131</v>
      </c>
      <c r="D97" s="307" t="str">
        <f>'Procurement - Data Sheet '!F93</f>
        <v>N/A</v>
      </c>
      <c r="E97" s="307" t="s">
        <v>152</v>
      </c>
    </row>
    <row r="98" spans="2:5" ht="15.75" x14ac:dyDescent="0.25">
      <c r="B98" s="9" t="s">
        <v>152</v>
      </c>
      <c r="C98" s="89" t="s">
        <v>51</v>
      </c>
      <c r="D98" s="307" t="str">
        <f>'Procurement - Data Sheet '!F94</f>
        <v>N/A</v>
      </c>
      <c r="E98" s="307" t="s">
        <v>152</v>
      </c>
    </row>
    <row r="99" spans="2:5" ht="15.75" x14ac:dyDescent="0.25">
      <c r="B99" s="9" t="s">
        <v>152</v>
      </c>
      <c r="C99" s="89" t="s">
        <v>50</v>
      </c>
      <c r="D99" s="307" t="str">
        <f>'Procurement - Data Sheet '!F95</f>
        <v>N/A</v>
      </c>
      <c r="E99" s="307" t="s">
        <v>152</v>
      </c>
    </row>
    <row r="100" spans="2:5" ht="15.75" x14ac:dyDescent="0.25">
      <c r="B100" s="9" t="s">
        <v>152</v>
      </c>
      <c r="C100" s="89" t="s">
        <v>41</v>
      </c>
      <c r="D100" s="307" t="str">
        <f>'Procurement - Data Sheet '!F96</f>
        <v>N/A</v>
      </c>
      <c r="E100" s="307" t="s">
        <v>152</v>
      </c>
    </row>
    <row r="101" spans="2:5" ht="15.75" x14ac:dyDescent="0.25">
      <c r="B101" s="9" t="s">
        <v>152</v>
      </c>
      <c r="C101" s="89" t="s">
        <v>87</v>
      </c>
      <c r="D101" s="307" t="str">
        <f>'Procurement - Data Sheet '!F98</f>
        <v>N/A</v>
      </c>
      <c r="E101" s="307" t="s">
        <v>152</v>
      </c>
    </row>
    <row r="102" spans="2:5" ht="16.5" thickBot="1" x14ac:dyDescent="0.3">
      <c r="B102" s="288" t="s">
        <v>152</v>
      </c>
      <c r="C102" s="305" t="s">
        <v>83</v>
      </c>
      <c r="D102" s="308" t="str">
        <f>'Procurement - Data Sheet '!F99</f>
        <v>N/A</v>
      </c>
      <c r="E102" s="308" t="s">
        <v>152</v>
      </c>
    </row>
    <row r="103" spans="2:5" ht="19.5" thickBot="1" x14ac:dyDescent="0.3">
      <c r="B103" s="529" t="s">
        <v>148</v>
      </c>
      <c r="C103" s="530"/>
      <c r="D103" s="332">
        <f>AVERAGE(D3:D102)</f>
        <v>1.2727272727272727</v>
      </c>
      <c r="E103" s="332">
        <f>AVERAGE(E3:E102)</f>
        <v>4.431818181818179</v>
      </c>
    </row>
  </sheetData>
  <autoFilter ref="C2:E2">
    <sortState ref="C3:E102">
      <sortCondition descending="1" ref="E2"/>
    </sortState>
  </autoFilter>
  <mergeCells count="1">
    <mergeCell ref="B103:C103"/>
  </mergeCells>
  <conditionalFormatting sqref="E3:E102">
    <cfRule type="cellIs" dxfId="144" priority="1" operator="equal">
      <formula>"N/A"</formula>
    </cfRule>
    <cfRule type="cellIs" dxfId="143" priority="2" operator="between">
      <formula>0</formula>
      <formula>1.99</formula>
    </cfRule>
    <cfRule type="cellIs" dxfId="142" priority="3" operator="between">
      <formula>2</formula>
      <formula>3.99</formula>
    </cfRule>
    <cfRule type="cellIs" dxfId="141" priority="4" operator="between">
      <formula>4</formula>
      <formula>5.99</formula>
    </cfRule>
    <cfRule type="cellIs" dxfId="140" priority="5" operator="between">
      <formula>6</formula>
      <formula>7.99</formula>
    </cfRule>
    <cfRule type="cellIs" dxfId="139" priority="6" operator="between">
      <formula>8</formula>
      <formula>9.99</formula>
    </cfRule>
    <cfRule type="cellIs" dxfId="138" priority="7" operator="equal">
      <formula>10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zoomScaleNormal="100" workbookViewId="0"/>
  </sheetViews>
  <sheetFormatPr defaultRowHeight="15" x14ac:dyDescent="0.25"/>
  <cols>
    <col min="1" max="1" width="3.85546875" customWidth="1"/>
    <col min="3" max="3" width="42.5703125" customWidth="1"/>
    <col min="4" max="4" width="18.140625" customWidth="1"/>
    <col min="5" max="5" width="18.85546875" customWidth="1"/>
    <col min="6" max="6" width="17.7109375" customWidth="1"/>
    <col min="7" max="7" width="17" customWidth="1"/>
    <col min="8" max="8" width="13.42578125" customWidth="1"/>
    <col min="9" max="9" width="13.85546875" customWidth="1"/>
    <col min="11" max="11" width="7.140625" customWidth="1"/>
    <col min="12" max="12" width="14.28515625" customWidth="1"/>
    <col min="13" max="13" width="25.28515625" customWidth="1"/>
  </cols>
  <sheetData>
    <row r="1" spans="2:13" ht="15.75" thickBot="1" x14ac:dyDescent="0.3"/>
    <row r="2" spans="2:13" ht="63.75" thickBot="1" x14ac:dyDescent="0.3">
      <c r="B2" s="113" t="s">
        <v>1</v>
      </c>
      <c r="C2" s="416" t="s">
        <v>160</v>
      </c>
      <c r="D2" s="420" t="s">
        <v>4</v>
      </c>
      <c r="E2" s="421" t="s">
        <v>5</v>
      </c>
      <c r="F2" s="421" t="s">
        <v>6</v>
      </c>
      <c r="G2" s="422" t="s">
        <v>7</v>
      </c>
      <c r="H2" s="409" t="s">
        <v>148</v>
      </c>
      <c r="I2" s="409" t="s">
        <v>149</v>
      </c>
    </row>
    <row r="3" spans="2:13" ht="16.5" thickBot="1" x14ac:dyDescent="0.3">
      <c r="B3" s="120">
        <v>1</v>
      </c>
      <c r="C3" s="430" t="s">
        <v>161</v>
      </c>
      <c r="D3" s="417">
        <v>10.25</v>
      </c>
      <c r="E3" s="418">
        <v>7.5</v>
      </c>
      <c r="F3" s="418">
        <v>5</v>
      </c>
      <c r="G3" s="419">
        <v>2.5</v>
      </c>
      <c r="H3" s="426">
        <v>0.7890625</v>
      </c>
      <c r="I3" s="423">
        <v>7.890625</v>
      </c>
      <c r="K3" s="85"/>
      <c r="L3" s="86">
        <v>10</v>
      </c>
      <c r="M3" s="87" t="s">
        <v>12</v>
      </c>
    </row>
    <row r="4" spans="2:13" ht="16.5" thickBot="1" x14ac:dyDescent="0.3">
      <c r="B4" s="88">
        <v>2</v>
      </c>
      <c r="C4" s="407" t="s">
        <v>26</v>
      </c>
      <c r="D4" s="412">
        <v>10.555555555555555</v>
      </c>
      <c r="E4" s="410">
        <v>5.3125</v>
      </c>
      <c r="F4" s="410">
        <v>4.833333333333333</v>
      </c>
      <c r="G4" s="414">
        <v>3</v>
      </c>
      <c r="H4" s="427">
        <v>0.77992724867724883</v>
      </c>
      <c r="I4" s="424">
        <v>7.7992724867724883</v>
      </c>
      <c r="K4" s="90"/>
      <c r="L4" s="91" t="s">
        <v>15</v>
      </c>
      <c r="M4" s="92" t="s">
        <v>16</v>
      </c>
    </row>
    <row r="5" spans="2:13" ht="16.5" thickBot="1" x14ac:dyDescent="0.3">
      <c r="B5" s="88">
        <v>3</v>
      </c>
      <c r="C5" s="407" t="s">
        <v>162</v>
      </c>
      <c r="D5" s="412">
        <v>8</v>
      </c>
      <c r="E5" s="410">
        <v>6.5</v>
      </c>
      <c r="F5" s="410">
        <v>5</v>
      </c>
      <c r="G5" s="414">
        <v>4</v>
      </c>
      <c r="H5" s="427">
        <v>0.734375</v>
      </c>
      <c r="I5" s="424">
        <v>7.34375</v>
      </c>
      <c r="K5" s="93"/>
      <c r="L5" s="91" t="s">
        <v>19</v>
      </c>
      <c r="M5" s="92" t="s">
        <v>20</v>
      </c>
    </row>
    <row r="6" spans="2:13" ht="16.5" thickBot="1" x14ac:dyDescent="0.3">
      <c r="B6" s="88">
        <v>4</v>
      </c>
      <c r="C6" s="407" t="s">
        <v>163</v>
      </c>
      <c r="D6" s="412">
        <v>7.3</v>
      </c>
      <c r="E6" s="410">
        <v>5.625</v>
      </c>
      <c r="F6" s="410">
        <v>4.8</v>
      </c>
      <c r="G6" s="414">
        <v>2.8</v>
      </c>
      <c r="H6" s="427">
        <v>0.67471891534391537</v>
      </c>
      <c r="I6" s="424">
        <v>6.7471891534391535</v>
      </c>
      <c r="K6" s="94"/>
      <c r="L6" s="91" t="s">
        <v>23</v>
      </c>
      <c r="M6" s="92" t="s">
        <v>24</v>
      </c>
    </row>
    <row r="7" spans="2:13" ht="16.5" thickBot="1" x14ac:dyDescent="0.3">
      <c r="B7" s="88">
        <v>5</v>
      </c>
      <c r="C7" s="407" t="s">
        <v>164</v>
      </c>
      <c r="D7" s="412">
        <v>7.333333333333333</v>
      </c>
      <c r="E7" s="410">
        <v>8</v>
      </c>
      <c r="F7" s="410">
        <v>5</v>
      </c>
      <c r="G7" s="414">
        <v>2.3333333333333335</v>
      </c>
      <c r="H7" s="427">
        <v>0.67361111111111105</v>
      </c>
      <c r="I7" s="424">
        <v>6.7361111111111107</v>
      </c>
      <c r="K7" s="95"/>
      <c r="L7" s="91" t="s">
        <v>27</v>
      </c>
      <c r="M7" s="92" t="s">
        <v>28</v>
      </c>
    </row>
    <row r="8" spans="2:13" ht="16.5" thickBot="1" x14ac:dyDescent="0.3">
      <c r="B8" s="88">
        <v>6</v>
      </c>
      <c r="C8" s="407" t="s">
        <v>82</v>
      </c>
      <c r="D8" s="412">
        <v>6.25</v>
      </c>
      <c r="E8" s="410">
        <v>4.75</v>
      </c>
      <c r="F8" s="410">
        <v>5</v>
      </c>
      <c r="G8" s="414">
        <v>3</v>
      </c>
      <c r="H8" s="427">
        <v>0.6395089285714286</v>
      </c>
      <c r="I8" s="424">
        <v>6.3950892857142847</v>
      </c>
      <c r="K8" s="96"/>
      <c r="L8" s="97" t="s">
        <v>30</v>
      </c>
      <c r="M8" s="98" t="s">
        <v>31</v>
      </c>
    </row>
    <row r="9" spans="2:13" ht="15.75" x14ac:dyDescent="0.25">
      <c r="B9" s="88">
        <v>7</v>
      </c>
      <c r="C9" s="407" t="s">
        <v>14</v>
      </c>
      <c r="D9" s="412">
        <v>6.1</v>
      </c>
      <c r="E9" s="410">
        <v>5.2</v>
      </c>
      <c r="F9" s="410">
        <v>4.5999999999999996</v>
      </c>
      <c r="G9" s="414">
        <v>2</v>
      </c>
      <c r="H9" s="427">
        <v>0.59953917050691241</v>
      </c>
      <c r="I9" s="429">
        <v>5.9953917050691246</v>
      </c>
    </row>
    <row r="10" spans="2:13" ht="15.75" x14ac:dyDescent="0.25">
      <c r="B10" s="88">
        <v>8</v>
      </c>
      <c r="C10" s="407" t="s">
        <v>165</v>
      </c>
      <c r="D10" s="412">
        <v>5.5</v>
      </c>
      <c r="E10" s="410">
        <v>6.375</v>
      </c>
      <c r="F10" s="410">
        <v>4.375</v>
      </c>
      <c r="G10" s="414">
        <v>2.5833333333333335</v>
      </c>
      <c r="H10" s="427">
        <v>0.5892857142857143</v>
      </c>
      <c r="I10" s="424">
        <v>5.8928571428571423</v>
      </c>
    </row>
    <row r="11" spans="2:13" ht="15.75" x14ac:dyDescent="0.25">
      <c r="B11" s="88">
        <v>9</v>
      </c>
      <c r="C11" s="407" t="s">
        <v>55</v>
      </c>
      <c r="D11" s="412">
        <v>5.75</v>
      </c>
      <c r="E11" s="410">
        <v>5</v>
      </c>
      <c r="F11" s="410">
        <v>4.75</v>
      </c>
      <c r="G11" s="414">
        <v>2.5</v>
      </c>
      <c r="H11" s="427">
        <v>0.5625</v>
      </c>
      <c r="I11" s="424">
        <v>5.625</v>
      </c>
    </row>
    <row r="12" spans="2:13" ht="15.75" x14ac:dyDescent="0.25">
      <c r="B12" s="88">
        <v>10</v>
      </c>
      <c r="C12" s="407" t="s">
        <v>72</v>
      </c>
      <c r="D12" s="412">
        <v>4</v>
      </c>
      <c r="E12" s="410">
        <v>3</v>
      </c>
      <c r="F12" s="410">
        <v>5</v>
      </c>
      <c r="G12" s="414">
        <v>3.5</v>
      </c>
      <c r="H12" s="427">
        <v>0.5535714285714286</v>
      </c>
      <c r="I12" s="424">
        <v>5.5357142857142847</v>
      </c>
    </row>
    <row r="13" spans="2:13" ht="15.75" x14ac:dyDescent="0.25">
      <c r="B13" s="88">
        <v>11</v>
      </c>
      <c r="C13" s="407" t="s">
        <v>53</v>
      </c>
      <c r="D13" s="412">
        <v>4.1111111111111107</v>
      </c>
      <c r="E13" s="410">
        <v>4.7142857142857144</v>
      </c>
      <c r="F13" s="410">
        <v>4.7222222222222223</v>
      </c>
      <c r="G13" s="414">
        <v>2.1111111111111112</v>
      </c>
      <c r="H13" s="427">
        <v>0.5048956176673568</v>
      </c>
      <c r="I13" s="424">
        <v>5.0489561766735678</v>
      </c>
    </row>
    <row r="14" spans="2:13" ht="15.75" x14ac:dyDescent="0.25">
      <c r="B14" s="88">
        <v>12</v>
      </c>
      <c r="C14" s="407" t="s">
        <v>166</v>
      </c>
      <c r="D14" s="412">
        <v>4.4411764705882355</v>
      </c>
      <c r="E14" s="410">
        <v>3.6333333333333333</v>
      </c>
      <c r="F14" s="410">
        <v>4.5294117647058822</v>
      </c>
      <c r="G14" s="414">
        <v>1.9411764705882353</v>
      </c>
      <c r="H14" s="427">
        <v>0.50474493112657248</v>
      </c>
      <c r="I14" s="424">
        <v>5.0474493112657264</v>
      </c>
    </row>
    <row r="15" spans="2:13" ht="15.75" x14ac:dyDescent="0.25">
      <c r="B15" s="88">
        <v>13</v>
      </c>
      <c r="C15" s="407" t="s">
        <v>84</v>
      </c>
      <c r="D15" s="412">
        <v>2</v>
      </c>
      <c r="E15" s="410">
        <v>7</v>
      </c>
      <c r="F15" s="410">
        <v>4.75</v>
      </c>
      <c r="G15" s="414">
        <v>1.5</v>
      </c>
      <c r="H15" s="427">
        <v>0.4765625</v>
      </c>
      <c r="I15" s="424">
        <v>4.765625</v>
      </c>
    </row>
    <row r="16" spans="2:13" ht="15.75" x14ac:dyDescent="0.25">
      <c r="B16" s="88">
        <v>14</v>
      </c>
      <c r="C16" s="407" t="s">
        <v>167</v>
      </c>
      <c r="D16" s="412">
        <v>4.2647058823529411</v>
      </c>
      <c r="E16" s="410">
        <v>4.25</v>
      </c>
      <c r="F16" s="410">
        <v>4.4411764705882355</v>
      </c>
      <c r="G16" s="414">
        <v>1.2352941176470589</v>
      </c>
      <c r="H16" s="427">
        <v>0.46017494480260546</v>
      </c>
      <c r="I16" s="424">
        <v>4.6017494480260561</v>
      </c>
    </row>
    <row r="17" spans="2:9" ht="15.75" x14ac:dyDescent="0.25">
      <c r="B17" s="88">
        <v>15</v>
      </c>
      <c r="C17" s="407" t="s">
        <v>103</v>
      </c>
      <c r="D17" s="412">
        <v>3</v>
      </c>
      <c r="E17" s="410">
        <v>5</v>
      </c>
      <c r="F17" s="410">
        <v>5</v>
      </c>
      <c r="G17" s="414">
        <v>1</v>
      </c>
      <c r="H17" s="427">
        <v>0.4375</v>
      </c>
      <c r="I17" s="424">
        <v>4.375</v>
      </c>
    </row>
    <row r="18" spans="2:9" ht="15.75" x14ac:dyDescent="0.25">
      <c r="B18" s="432">
        <v>16</v>
      </c>
      <c r="C18" s="431" t="s">
        <v>105</v>
      </c>
      <c r="D18" s="412">
        <v>1</v>
      </c>
      <c r="E18" s="410">
        <v>3</v>
      </c>
      <c r="F18" s="410">
        <v>5</v>
      </c>
      <c r="G18" s="414">
        <v>3</v>
      </c>
      <c r="H18" s="427">
        <v>0.42857142857142855</v>
      </c>
      <c r="I18" s="424">
        <v>4.2857142857142856</v>
      </c>
    </row>
    <row r="19" spans="2:9" ht="15.75" x14ac:dyDescent="0.25">
      <c r="B19" s="88">
        <v>16</v>
      </c>
      <c r="C19" s="407" t="s">
        <v>125</v>
      </c>
      <c r="D19" s="412">
        <v>1</v>
      </c>
      <c r="E19" s="410">
        <v>3</v>
      </c>
      <c r="F19" s="410">
        <v>5</v>
      </c>
      <c r="G19" s="414">
        <v>3</v>
      </c>
      <c r="H19" s="427">
        <v>0.42857142857142855</v>
      </c>
      <c r="I19" s="424">
        <v>4.2857142857142856</v>
      </c>
    </row>
    <row r="20" spans="2:9" ht="15.75" x14ac:dyDescent="0.25">
      <c r="B20" s="88">
        <v>18</v>
      </c>
      <c r="C20" s="407" t="s">
        <v>111</v>
      </c>
      <c r="D20" s="412">
        <v>1.5</v>
      </c>
      <c r="E20" s="410">
        <v>4</v>
      </c>
      <c r="F20" s="410">
        <v>5</v>
      </c>
      <c r="G20" s="414">
        <v>1</v>
      </c>
      <c r="H20" s="427">
        <v>0.4107142857142857</v>
      </c>
      <c r="I20" s="424">
        <v>4.1071428571428568</v>
      </c>
    </row>
    <row r="21" spans="2:9" ht="15.75" x14ac:dyDescent="0.25">
      <c r="B21" s="88">
        <v>19</v>
      </c>
      <c r="C21" s="407" t="s">
        <v>118</v>
      </c>
      <c r="D21" s="412">
        <v>1.5</v>
      </c>
      <c r="E21" s="410" t="s">
        <v>152</v>
      </c>
      <c r="F21" s="410">
        <v>4.5</v>
      </c>
      <c r="G21" s="414">
        <v>3</v>
      </c>
      <c r="H21" s="427">
        <v>0.375</v>
      </c>
      <c r="I21" s="424">
        <v>3.75</v>
      </c>
    </row>
    <row r="22" spans="2:9" ht="15.75" x14ac:dyDescent="0.25">
      <c r="B22" s="88">
        <v>20</v>
      </c>
      <c r="C22" s="407" t="s">
        <v>168</v>
      </c>
      <c r="D22" s="412">
        <v>2</v>
      </c>
      <c r="E22" s="410">
        <v>3</v>
      </c>
      <c r="F22" s="410">
        <v>4.25</v>
      </c>
      <c r="G22" s="414">
        <v>1</v>
      </c>
      <c r="H22" s="427">
        <v>0.37136243386243384</v>
      </c>
      <c r="I22" s="424">
        <v>3.7136243386243386</v>
      </c>
    </row>
    <row r="23" spans="2:9" ht="15.75" x14ac:dyDescent="0.25">
      <c r="B23" s="88">
        <v>21</v>
      </c>
      <c r="C23" s="407" t="s">
        <v>138</v>
      </c>
      <c r="D23" s="412">
        <v>2</v>
      </c>
      <c r="E23" s="410" t="s">
        <v>152</v>
      </c>
      <c r="F23" s="410">
        <v>4</v>
      </c>
      <c r="G23" s="414">
        <v>0</v>
      </c>
      <c r="H23" s="427">
        <v>0.2608695652173913</v>
      </c>
      <c r="I23" s="424">
        <v>2.6086956521739131</v>
      </c>
    </row>
    <row r="24" spans="2:9" ht="16.5" thickBot="1" x14ac:dyDescent="0.3">
      <c r="B24" s="314">
        <v>22</v>
      </c>
      <c r="C24" s="408" t="s">
        <v>169</v>
      </c>
      <c r="D24" s="413">
        <v>1.5</v>
      </c>
      <c r="E24" s="411">
        <v>2.6666666666666665</v>
      </c>
      <c r="F24" s="411">
        <v>3.125</v>
      </c>
      <c r="G24" s="415">
        <v>0</v>
      </c>
      <c r="H24" s="428">
        <v>0.24222883597883599</v>
      </c>
      <c r="I24" s="425">
        <v>2.42228835978836</v>
      </c>
    </row>
  </sheetData>
  <autoFilter ref="B2:I24">
    <sortState ref="B3:I24">
      <sortCondition descending="1" ref="I2:I24"/>
    </sortState>
  </autoFilter>
  <sortState ref="B4:H24">
    <sortCondition ref="C2:C24"/>
  </sortState>
  <conditionalFormatting sqref="I3:I24">
    <cfRule type="cellIs" dxfId="137" priority="1" operator="between">
      <formula>0</formula>
      <formula>1.99</formula>
    </cfRule>
    <cfRule type="cellIs" dxfId="136" priority="2" operator="between">
      <formula>2</formula>
      <formula>3.99</formula>
    </cfRule>
    <cfRule type="cellIs" dxfId="135" priority="3" operator="between">
      <formula>4</formula>
      <formula>5.99</formula>
    </cfRule>
    <cfRule type="cellIs" dxfId="134" priority="4" operator="between">
      <formula>6</formula>
      <formula>7.99</formula>
    </cfRule>
    <cfRule type="cellIs" dxfId="133" priority="5" operator="between">
      <formula>8</formula>
      <formula>9.99</formula>
    </cfRule>
    <cfRule type="cellIs" dxfId="132" priority="6" operator="equal">
      <formula>10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0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5" sqref="G5"/>
    </sheetView>
  </sheetViews>
  <sheetFormatPr defaultRowHeight="15" x14ac:dyDescent="0.25"/>
  <cols>
    <col min="1" max="1" width="4.140625" customWidth="1"/>
    <col min="2" max="2" width="6.140625" customWidth="1"/>
    <col min="3" max="3" width="56.42578125" customWidth="1"/>
    <col min="4" max="73" width="15.7109375" customWidth="1"/>
    <col min="74" max="76" width="15.7109375" style="79" customWidth="1"/>
    <col min="77" max="103" width="15.7109375" customWidth="1"/>
  </cols>
  <sheetData>
    <row r="1" spans="1:103" ht="15.75" thickBot="1" x14ac:dyDescent="0.3"/>
    <row r="2" spans="1:103" ht="63.75" thickBot="1" x14ac:dyDescent="0.3">
      <c r="A2" s="129"/>
      <c r="B2" s="1" t="s">
        <v>175</v>
      </c>
      <c r="C2" s="19" t="s">
        <v>176</v>
      </c>
      <c r="D2" s="122" t="s">
        <v>34</v>
      </c>
      <c r="E2" s="12" t="s">
        <v>74</v>
      </c>
      <c r="F2" s="123" t="s">
        <v>67</v>
      </c>
      <c r="G2" s="12" t="s">
        <v>38</v>
      </c>
      <c r="H2" s="12" t="s">
        <v>52</v>
      </c>
      <c r="I2" s="12" t="s">
        <v>63</v>
      </c>
      <c r="J2" s="12" t="s">
        <v>123</v>
      </c>
      <c r="K2" s="12" t="s">
        <v>177</v>
      </c>
      <c r="L2" s="12" t="s">
        <v>178</v>
      </c>
      <c r="M2" s="12" t="s">
        <v>179</v>
      </c>
      <c r="N2" s="12" t="s">
        <v>127</v>
      </c>
      <c r="O2" s="12" t="s">
        <v>124</v>
      </c>
      <c r="P2" s="12" t="s">
        <v>180</v>
      </c>
      <c r="Q2" s="12" t="s">
        <v>181</v>
      </c>
      <c r="R2" s="12" t="s">
        <v>91</v>
      </c>
      <c r="S2" s="12" t="s">
        <v>119</v>
      </c>
      <c r="T2" s="12" t="s">
        <v>54</v>
      </c>
      <c r="U2" s="12" t="s">
        <v>99</v>
      </c>
      <c r="V2" s="12" t="s">
        <v>182</v>
      </c>
      <c r="W2" s="12" t="s">
        <v>183</v>
      </c>
      <c r="X2" s="12" t="s">
        <v>140</v>
      </c>
      <c r="Y2" s="12" t="s">
        <v>184</v>
      </c>
      <c r="Z2" s="12" t="s">
        <v>185</v>
      </c>
      <c r="AA2" s="12" t="s">
        <v>35</v>
      </c>
      <c r="AB2" s="12" t="s">
        <v>186</v>
      </c>
      <c r="AC2" s="12" t="s">
        <v>79</v>
      </c>
      <c r="AD2" s="2" t="s">
        <v>65</v>
      </c>
      <c r="AE2" s="2" t="s">
        <v>29</v>
      </c>
      <c r="AF2" s="2" t="s">
        <v>120</v>
      </c>
      <c r="AG2" s="2" t="s">
        <v>187</v>
      </c>
      <c r="AH2" s="2" t="s">
        <v>188</v>
      </c>
      <c r="AI2" s="2" t="s">
        <v>56</v>
      </c>
      <c r="AJ2" s="2" t="s">
        <v>17</v>
      </c>
      <c r="AK2" s="2" t="s">
        <v>189</v>
      </c>
      <c r="AL2" s="2" t="s">
        <v>139</v>
      </c>
      <c r="AM2" s="2" t="s">
        <v>132</v>
      </c>
      <c r="AN2" s="2" t="s">
        <v>58</v>
      </c>
      <c r="AO2" s="2" t="s">
        <v>117</v>
      </c>
      <c r="AP2" s="2" t="s">
        <v>142</v>
      </c>
      <c r="AQ2" s="2" t="s">
        <v>121</v>
      </c>
      <c r="AR2" s="2" t="s">
        <v>45</v>
      </c>
      <c r="AS2" s="2" t="s">
        <v>190</v>
      </c>
      <c r="AT2" s="2" t="s">
        <v>85</v>
      </c>
      <c r="AU2" s="2" t="s">
        <v>66</v>
      </c>
      <c r="AV2" s="2" t="s">
        <v>46</v>
      </c>
      <c r="AW2" s="2" t="s">
        <v>191</v>
      </c>
      <c r="AX2" s="2" t="s">
        <v>86</v>
      </c>
      <c r="AY2" s="2" t="s">
        <v>104</v>
      </c>
      <c r="AZ2" s="2" t="s">
        <v>192</v>
      </c>
      <c r="BA2" s="2" t="s">
        <v>76</v>
      </c>
      <c r="BB2" s="2" t="s">
        <v>193</v>
      </c>
      <c r="BC2" s="2" t="s">
        <v>36</v>
      </c>
      <c r="BD2" s="2" t="s">
        <v>89</v>
      </c>
      <c r="BE2" s="2" t="s">
        <v>32</v>
      </c>
      <c r="BF2" s="2" t="s">
        <v>71</v>
      </c>
      <c r="BG2" s="2" t="s">
        <v>92</v>
      </c>
      <c r="BH2" s="2" t="s">
        <v>93</v>
      </c>
      <c r="BI2" s="2" t="s">
        <v>88</v>
      </c>
      <c r="BJ2" s="2" t="s">
        <v>194</v>
      </c>
      <c r="BK2" s="2" t="s">
        <v>133</v>
      </c>
      <c r="BL2" s="2" t="s">
        <v>136</v>
      </c>
      <c r="BM2" s="2" t="s">
        <v>137</v>
      </c>
      <c r="BN2" s="2" t="s">
        <v>115</v>
      </c>
      <c r="BO2" s="2" t="s">
        <v>195</v>
      </c>
      <c r="BP2" s="2" t="s">
        <v>80</v>
      </c>
      <c r="BQ2" s="2" t="s">
        <v>196</v>
      </c>
      <c r="BR2" s="2" t="s">
        <v>96</v>
      </c>
      <c r="BS2" s="2" t="s">
        <v>25</v>
      </c>
      <c r="BT2" s="2" t="s">
        <v>106</v>
      </c>
      <c r="BU2" s="2" t="s">
        <v>147</v>
      </c>
      <c r="BV2" s="2" t="s">
        <v>42</v>
      </c>
      <c r="BW2" s="2" t="s">
        <v>97</v>
      </c>
      <c r="BX2" s="2" t="s">
        <v>197</v>
      </c>
      <c r="BY2" s="2" t="s">
        <v>145</v>
      </c>
      <c r="BZ2" s="2" t="s">
        <v>135</v>
      </c>
      <c r="CA2" s="2" t="s">
        <v>198</v>
      </c>
      <c r="CB2" s="2" t="s">
        <v>113</v>
      </c>
      <c r="CC2" s="2" t="s">
        <v>199</v>
      </c>
      <c r="CD2" s="2" t="s">
        <v>44</v>
      </c>
      <c r="CE2" s="2" t="s">
        <v>200</v>
      </c>
      <c r="CF2" s="2" t="s">
        <v>201</v>
      </c>
      <c r="CG2" s="2" t="s">
        <v>144</v>
      </c>
      <c r="CH2" s="2" t="s">
        <v>81</v>
      </c>
      <c r="CI2" s="2" t="s">
        <v>146</v>
      </c>
      <c r="CJ2" s="2" t="s">
        <v>48</v>
      </c>
      <c r="CK2" s="2" t="s">
        <v>70</v>
      </c>
      <c r="CL2" s="2" t="s">
        <v>108</v>
      </c>
      <c r="CM2" s="2" t="s">
        <v>13</v>
      </c>
      <c r="CN2" s="2" t="s">
        <v>129</v>
      </c>
      <c r="CO2" s="2" t="s">
        <v>131</v>
      </c>
      <c r="CP2" s="2" t="s">
        <v>51</v>
      </c>
      <c r="CQ2" s="2" t="s">
        <v>50</v>
      </c>
      <c r="CR2" s="2" t="s">
        <v>41</v>
      </c>
      <c r="CS2" s="2" t="s">
        <v>61</v>
      </c>
      <c r="CT2" s="2" t="s">
        <v>87</v>
      </c>
      <c r="CU2" s="2" t="s">
        <v>83</v>
      </c>
      <c r="CV2" s="2" t="s">
        <v>110</v>
      </c>
      <c r="CW2" s="2" t="s">
        <v>109</v>
      </c>
      <c r="CX2" s="2" t="s">
        <v>69</v>
      </c>
      <c r="CY2" s="2" t="s">
        <v>102</v>
      </c>
    </row>
    <row r="3" spans="1:103" ht="50.25" customHeight="1" thickBot="1" x14ac:dyDescent="0.3">
      <c r="A3" s="129"/>
      <c r="B3" s="536" t="s">
        <v>202</v>
      </c>
      <c r="C3" s="537"/>
      <c r="D3" s="126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8"/>
    </row>
    <row r="4" spans="1:103" ht="15.75" customHeight="1" x14ac:dyDescent="0.25">
      <c r="A4" s="129"/>
      <c r="B4" s="3">
        <v>1</v>
      </c>
      <c r="C4" s="59" t="s">
        <v>203</v>
      </c>
      <c r="D4" s="99">
        <v>1</v>
      </c>
      <c r="E4" s="99">
        <v>0</v>
      </c>
      <c r="F4" s="99">
        <v>0</v>
      </c>
      <c r="G4" s="99">
        <v>1</v>
      </c>
      <c r="H4" s="99">
        <v>1</v>
      </c>
      <c r="I4" s="99">
        <v>1</v>
      </c>
      <c r="J4" s="99">
        <v>0</v>
      </c>
      <c r="K4" s="99">
        <v>0</v>
      </c>
      <c r="L4" s="99">
        <v>1</v>
      </c>
      <c r="M4" s="99">
        <v>0</v>
      </c>
      <c r="N4" s="99">
        <v>0</v>
      </c>
      <c r="O4" s="99">
        <v>0</v>
      </c>
      <c r="P4" s="99">
        <v>0</v>
      </c>
      <c r="Q4" s="99">
        <v>0</v>
      </c>
      <c r="R4" s="99">
        <v>0</v>
      </c>
      <c r="S4" s="99">
        <v>1</v>
      </c>
      <c r="T4" s="99">
        <v>1</v>
      </c>
      <c r="U4" s="99">
        <v>0</v>
      </c>
      <c r="V4" s="99">
        <v>0</v>
      </c>
      <c r="W4" s="99">
        <v>0</v>
      </c>
      <c r="X4" s="99">
        <v>0</v>
      </c>
      <c r="Y4" s="99">
        <v>1</v>
      </c>
      <c r="Z4" s="99">
        <v>0</v>
      </c>
      <c r="AA4" s="111">
        <v>1</v>
      </c>
      <c r="AB4" s="99">
        <v>0</v>
      </c>
      <c r="AC4" s="99">
        <v>0</v>
      </c>
      <c r="AD4" s="99">
        <v>1</v>
      </c>
      <c r="AE4" s="99">
        <v>1</v>
      </c>
      <c r="AF4" s="99">
        <v>0</v>
      </c>
      <c r="AG4" s="99">
        <v>1</v>
      </c>
      <c r="AH4" s="99">
        <v>1</v>
      </c>
      <c r="AI4" s="4">
        <v>1</v>
      </c>
      <c r="AJ4" s="99">
        <v>1</v>
      </c>
      <c r="AK4" s="99">
        <v>1</v>
      </c>
      <c r="AL4" s="99">
        <v>0</v>
      </c>
      <c r="AM4" s="99">
        <v>0</v>
      </c>
      <c r="AN4" s="99">
        <v>0</v>
      </c>
      <c r="AO4" s="99">
        <v>0</v>
      </c>
      <c r="AP4" s="99">
        <v>0</v>
      </c>
      <c r="AQ4" s="99">
        <v>0</v>
      </c>
      <c r="AR4" s="99">
        <v>1</v>
      </c>
      <c r="AS4" s="99">
        <v>1</v>
      </c>
      <c r="AT4" s="99">
        <v>1</v>
      </c>
      <c r="AU4" s="99">
        <v>0</v>
      </c>
      <c r="AV4" s="99">
        <v>1</v>
      </c>
      <c r="AW4" s="99">
        <v>1</v>
      </c>
      <c r="AX4" s="99">
        <v>0</v>
      </c>
      <c r="AY4" s="99">
        <v>0</v>
      </c>
      <c r="AZ4" s="99">
        <v>0</v>
      </c>
      <c r="BA4" s="99">
        <v>1</v>
      </c>
      <c r="BB4" s="99">
        <v>1</v>
      </c>
      <c r="BC4" s="99">
        <v>1</v>
      </c>
      <c r="BD4" s="99">
        <v>1</v>
      </c>
      <c r="BE4" s="99">
        <v>1</v>
      </c>
      <c r="BF4" s="99">
        <v>1</v>
      </c>
      <c r="BG4" s="99">
        <v>0</v>
      </c>
      <c r="BH4" s="99">
        <v>0</v>
      </c>
      <c r="BI4" s="99">
        <v>0</v>
      </c>
      <c r="BJ4" s="99">
        <v>0</v>
      </c>
      <c r="BK4" s="99">
        <v>1</v>
      </c>
      <c r="BL4" s="99">
        <v>0</v>
      </c>
      <c r="BM4" s="99">
        <v>0</v>
      </c>
      <c r="BN4" s="99">
        <v>0</v>
      </c>
      <c r="BO4" s="99">
        <v>0</v>
      </c>
      <c r="BP4" s="99">
        <v>1</v>
      </c>
      <c r="BQ4" s="99">
        <v>0</v>
      </c>
      <c r="BR4" s="99">
        <v>1</v>
      </c>
      <c r="BS4" s="99">
        <v>1</v>
      </c>
      <c r="BT4" s="99">
        <v>0</v>
      </c>
      <c r="BU4" s="99">
        <v>0</v>
      </c>
      <c r="BV4" s="111">
        <v>1</v>
      </c>
      <c r="BW4" s="99">
        <v>0</v>
      </c>
      <c r="BX4" s="99">
        <v>0</v>
      </c>
      <c r="BY4" s="99">
        <v>0</v>
      </c>
      <c r="BZ4" s="99">
        <v>0</v>
      </c>
      <c r="CA4" s="99">
        <v>0</v>
      </c>
      <c r="CB4" s="99">
        <v>0</v>
      </c>
      <c r="CC4" s="99">
        <v>0</v>
      </c>
      <c r="CD4" s="99">
        <v>1</v>
      </c>
      <c r="CE4" s="99">
        <v>0</v>
      </c>
      <c r="CF4" s="99">
        <v>1</v>
      </c>
      <c r="CG4" s="99">
        <v>0</v>
      </c>
      <c r="CH4" s="99">
        <v>0</v>
      </c>
      <c r="CI4" s="99">
        <v>0</v>
      </c>
      <c r="CJ4" s="99">
        <v>1</v>
      </c>
      <c r="CK4" s="99">
        <v>1</v>
      </c>
      <c r="CL4" s="99">
        <v>0</v>
      </c>
      <c r="CM4" s="99">
        <v>1</v>
      </c>
      <c r="CN4" s="99">
        <v>0</v>
      </c>
      <c r="CO4" s="99">
        <v>0</v>
      </c>
      <c r="CP4" s="99">
        <v>1</v>
      </c>
      <c r="CQ4" s="99">
        <v>1</v>
      </c>
      <c r="CR4" s="99">
        <v>1</v>
      </c>
      <c r="CS4" s="5">
        <v>0</v>
      </c>
      <c r="CT4" s="99">
        <v>1</v>
      </c>
      <c r="CU4" s="99">
        <v>0</v>
      </c>
      <c r="CV4" s="99">
        <v>0</v>
      </c>
      <c r="CW4" s="99">
        <v>0</v>
      </c>
      <c r="CX4" s="99">
        <v>0</v>
      </c>
      <c r="CY4" s="99">
        <v>0</v>
      </c>
    </row>
    <row r="5" spans="1:103" ht="15.75" customHeight="1" x14ac:dyDescent="0.25">
      <c r="A5" s="538"/>
      <c r="B5" s="6">
        <v>2</v>
      </c>
      <c r="C5" s="54" t="s">
        <v>204</v>
      </c>
      <c r="D5" s="111">
        <v>1</v>
      </c>
      <c r="E5" s="111">
        <v>1</v>
      </c>
      <c r="F5" s="111">
        <v>1</v>
      </c>
      <c r="G5" s="111">
        <v>1</v>
      </c>
      <c r="H5" s="111">
        <v>1</v>
      </c>
      <c r="I5" s="111">
        <v>1</v>
      </c>
      <c r="J5" s="111">
        <v>1</v>
      </c>
      <c r="K5" s="111">
        <v>0</v>
      </c>
      <c r="L5" s="111">
        <v>1</v>
      </c>
      <c r="M5" s="111">
        <v>1</v>
      </c>
      <c r="N5" s="111">
        <v>1</v>
      </c>
      <c r="O5" s="111">
        <v>1</v>
      </c>
      <c r="P5" s="111">
        <v>1</v>
      </c>
      <c r="Q5" s="111">
        <v>1</v>
      </c>
      <c r="R5" s="111">
        <v>1</v>
      </c>
      <c r="S5" s="111">
        <v>0</v>
      </c>
      <c r="T5" s="111">
        <v>1</v>
      </c>
      <c r="U5" s="111">
        <v>0</v>
      </c>
      <c r="V5" s="111">
        <v>1</v>
      </c>
      <c r="W5" s="111">
        <v>0</v>
      </c>
      <c r="X5" s="111">
        <v>0</v>
      </c>
      <c r="Y5" s="111">
        <v>1</v>
      </c>
      <c r="Z5" s="111">
        <v>1</v>
      </c>
      <c r="AA5" s="111">
        <v>1</v>
      </c>
      <c r="AB5" s="111">
        <v>1</v>
      </c>
      <c r="AC5" s="111">
        <v>1</v>
      </c>
      <c r="AD5" s="111">
        <v>1</v>
      </c>
      <c r="AE5" s="111">
        <v>1</v>
      </c>
      <c r="AF5" s="111">
        <v>1</v>
      </c>
      <c r="AG5" s="111">
        <v>1</v>
      </c>
      <c r="AH5" s="111">
        <v>1</v>
      </c>
      <c r="AI5" s="7">
        <v>1</v>
      </c>
      <c r="AJ5" s="111">
        <v>1</v>
      </c>
      <c r="AK5" s="111">
        <v>1</v>
      </c>
      <c r="AL5" s="111">
        <v>1</v>
      </c>
      <c r="AM5" s="111">
        <v>1</v>
      </c>
      <c r="AN5" s="111">
        <v>1</v>
      </c>
      <c r="AO5" s="111">
        <v>1</v>
      </c>
      <c r="AP5" s="111">
        <v>1</v>
      </c>
      <c r="AQ5" s="111">
        <v>1</v>
      </c>
      <c r="AR5" s="111">
        <v>1</v>
      </c>
      <c r="AS5" s="111">
        <v>1</v>
      </c>
      <c r="AT5" s="111">
        <v>1</v>
      </c>
      <c r="AU5" s="111">
        <v>1</v>
      </c>
      <c r="AV5" s="110">
        <v>1</v>
      </c>
      <c r="AW5" s="111">
        <v>1</v>
      </c>
      <c r="AX5" s="111">
        <v>1</v>
      </c>
      <c r="AY5" s="111">
        <v>1</v>
      </c>
      <c r="AZ5" s="111">
        <v>1</v>
      </c>
      <c r="BA5" s="111">
        <v>1</v>
      </c>
      <c r="BB5" s="111">
        <v>1</v>
      </c>
      <c r="BC5" s="111">
        <v>1</v>
      </c>
      <c r="BD5" s="111">
        <v>1</v>
      </c>
      <c r="BE5" s="111">
        <v>1</v>
      </c>
      <c r="BF5" s="111">
        <v>1</v>
      </c>
      <c r="BG5" s="111">
        <v>0</v>
      </c>
      <c r="BH5" s="111">
        <v>1</v>
      </c>
      <c r="BI5" s="111">
        <v>1</v>
      </c>
      <c r="BJ5" s="111">
        <v>0</v>
      </c>
      <c r="BK5" s="111">
        <v>1</v>
      </c>
      <c r="BL5" s="111">
        <v>1</v>
      </c>
      <c r="BM5" s="111">
        <v>1</v>
      </c>
      <c r="BN5" s="111">
        <v>1</v>
      </c>
      <c r="BO5" s="111">
        <v>1</v>
      </c>
      <c r="BP5" s="111">
        <v>1</v>
      </c>
      <c r="BQ5" s="111">
        <v>1</v>
      </c>
      <c r="BR5" s="111">
        <v>1</v>
      </c>
      <c r="BS5" s="111">
        <v>1</v>
      </c>
      <c r="BT5" s="111">
        <v>1</v>
      </c>
      <c r="BU5" s="111">
        <v>0</v>
      </c>
      <c r="BV5" s="111">
        <v>1</v>
      </c>
      <c r="BW5" s="111">
        <v>1</v>
      </c>
      <c r="BX5" s="111">
        <v>1</v>
      </c>
      <c r="BY5" s="111">
        <v>0</v>
      </c>
      <c r="BZ5" s="111">
        <v>1</v>
      </c>
      <c r="CA5" s="111">
        <v>1</v>
      </c>
      <c r="CB5" s="111">
        <v>1</v>
      </c>
      <c r="CC5" s="111">
        <v>0</v>
      </c>
      <c r="CD5" s="111">
        <v>1</v>
      </c>
      <c r="CE5" s="111">
        <v>1</v>
      </c>
      <c r="CF5" s="111">
        <v>1</v>
      </c>
      <c r="CG5" s="111">
        <v>1</v>
      </c>
      <c r="CH5" s="111">
        <v>1</v>
      </c>
      <c r="CI5" s="111">
        <v>1</v>
      </c>
      <c r="CJ5" s="111">
        <v>1</v>
      </c>
      <c r="CK5" s="111">
        <v>1</v>
      </c>
      <c r="CL5" s="111">
        <v>1</v>
      </c>
      <c r="CM5" s="111">
        <v>1</v>
      </c>
      <c r="CN5" s="111">
        <v>1</v>
      </c>
      <c r="CO5" s="111">
        <v>1</v>
      </c>
      <c r="CP5" s="111">
        <v>1</v>
      </c>
      <c r="CQ5" s="111">
        <v>1</v>
      </c>
      <c r="CR5" s="111">
        <v>1</v>
      </c>
      <c r="CS5" s="8">
        <v>1</v>
      </c>
      <c r="CT5" s="111">
        <v>1</v>
      </c>
      <c r="CU5" s="111">
        <v>1</v>
      </c>
      <c r="CV5" s="111">
        <v>1</v>
      </c>
      <c r="CW5" s="111">
        <v>1</v>
      </c>
      <c r="CX5" s="111">
        <v>1</v>
      </c>
      <c r="CY5" s="111">
        <v>1</v>
      </c>
    </row>
    <row r="6" spans="1:103" ht="15.75" customHeight="1" x14ac:dyDescent="0.25">
      <c r="A6" s="538"/>
      <c r="B6" s="6">
        <v>3</v>
      </c>
      <c r="C6" s="54" t="s">
        <v>205</v>
      </c>
      <c r="D6" s="100">
        <v>1</v>
      </c>
      <c r="E6" s="100">
        <v>0</v>
      </c>
      <c r="F6" s="100">
        <v>1</v>
      </c>
      <c r="G6" s="100">
        <v>1</v>
      </c>
      <c r="H6" s="100">
        <v>0</v>
      </c>
      <c r="I6" s="100">
        <v>0</v>
      </c>
      <c r="J6" s="100">
        <v>0</v>
      </c>
      <c r="K6" s="100">
        <v>0</v>
      </c>
      <c r="L6" s="100">
        <v>1</v>
      </c>
      <c r="M6" s="100">
        <v>0</v>
      </c>
      <c r="N6" s="100">
        <v>0</v>
      </c>
      <c r="O6" s="100">
        <v>0</v>
      </c>
      <c r="P6" s="100">
        <v>0</v>
      </c>
      <c r="Q6" s="100">
        <v>0</v>
      </c>
      <c r="R6" s="100">
        <v>0</v>
      </c>
      <c r="S6" s="100">
        <v>0</v>
      </c>
      <c r="T6" s="100">
        <v>1</v>
      </c>
      <c r="U6" s="100">
        <v>0</v>
      </c>
      <c r="V6" s="100">
        <v>0</v>
      </c>
      <c r="W6" s="100">
        <v>0</v>
      </c>
      <c r="X6" s="100">
        <v>0</v>
      </c>
      <c r="Y6" s="100">
        <v>1</v>
      </c>
      <c r="Z6" s="100">
        <v>0</v>
      </c>
      <c r="AA6" s="100">
        <v>1</v>
      </c>
      <c r="AB6" s="100">
        <v>0</v>
      </c>
      <c r="AC6" s="100">
        <v>0</v>
      </c>
      <c r="AD6" s="100">
        <v>1</v>
      </c>
      <c r="AE6" s="100">
        <v>1</v>
      </c>
      <c r="AF6" s="100">
        <v>0</v>
      </c>
      <c r="AG6" s="100">
        <v>1</v>
      </c>
      <c r="AH6" s="100">
        <v>1</v>
      </c>
      <c r="AI6" s="10">
        <v>0</v>
      </c>
      <c r="AJ6" s="100">
        <v>1</v>
      </c>
      <c r="AK6" s="100">
        <v>0</v>
      </c>
      <c r="AL6" s="100">
        <v>0</v>
      </c>
      <c r="AM6" s="100">
        <v>0</v>
      </c>
      <c r="AN6" s="100">
        <v>1</v>
      </c>
      <c r="AO6" s="100">
        <v>0</v>
      </c>
      <c r="AP6" s="100">
        <v>0</v>
      </c>
      <c r="AQ6" s="100">
        <v>0</v>
      </c>
      <c r="AR6" s="100">
        <v>0</v>
      </c>
      <c r="AS6" s="100">
        <v>0</v>
      </c>
      <c r="AT6" s="100">
        <v>1</v>
      </c>
      <c r="AU6" s="100">
        <v>1</v>
      </c>
      <c r="AV6" s="100">
        <v>1</v>
      </c>
      <c r="AW6" s="100">
        <v>0</v>
      </c>
      <c r="AX6" s="100">
        <v>0</v>
      </c>
      <c r="AY6" s="100">
        <v>0</v>
      </c>
      <c r="AZ6" s="100">
        <v>0</v>
      </c>
      <c r="BA6" s="100">
        <v>0</v>
      </c>
      <c r="BB6" s="100">
        <v>1</v>
      </c>
      <c r="BC6" s="100">
        <v>1</v>
      </c>
      <c r="BD6" s="100">
        <v>0</v>
      </c>
      <c r="BE6" s="100">
        <v>1</v>
      </c>
      <c r="BF6" s="100">
        <v>1</v>
      </c>
      <c r="BG6" s="100">
        <v>0</v>
      </c>
      <c r="BH6" s="100">
        <v>0</v>
      </c>
      <c r="BI6" s="100">
        <v>0</v>
      </c>
      <c r="BJ6" s="100">
        <v>0</v>
      </c>
      <c r="BK6" s="100">
        <v>0</v>
      </c>
      <c r="BL6" s="100">
        <v>0</v>
      </c>
      <c r="BM6" s="100">
        <v>0</v>
      </c>
      <c r="BN6" s="100">
        <v>0</v>
      </c>
      <c r="BO6" s="100">
        <v>0</v>
      </c>
      <c r="BP6" s="100">
        <v>0</v>
      </c>
      <c r="BQ6" s="100">
        <v>1</v>
      </c>
      <c r="BR6" s="100">
        <v>0</v>
      </c>
      <c r="BS6" s="100">
        <v>1</v>
      </c>
      <c r="BT6" s="100">
        <v>0</v>
      </c>
      <c r="BU6" s="100">
        <v>0</v>
      </c>
      <c r="BV6" s="100">
        <v>0</v>
      </c>
      <c r="BW6" s="100">
        <v>0</v>
      </c>
      <c r="BX6" s="100">
        <v>0</v>
      </c>
      <c r="BY6" s="100">
        <v>0</v>
      </c>
      <c r="BZ6" s="100">
        <v>0</v>
      </c>
      <c r="CA6" s="100">
        <v>0</v>
      </c>
      <c r="CB6" s="100">
        <v>0</v>
      </c>
      <c r="CC6" s="100">
        <v>0</v>
      </c>
      <c r="CD6" s="100">
        <v>0</v>
      </c>
      <c r="CE6" s="100">
        <v>0</v>
      </c>
      <c r="CF6" s="100">
        <v>0</v>
      </c>
      <c r="CG6" s="100">
        <v>0</v>
      </c>
      <c r="CH6" s="100">
        <v>0</v>
      </c>
      <c r="CI6" s="100">
        <v>0</v>
      </c>
      <c r="CJ6" s="100">
        <v>1</v>
      </c>
      <c r="CK6" s="100">
        <v>1</v>
      </c>
      <c r="CL6" s="100">
        <v>0</v>
      </c>
      <c r="CM6" s="100">
        <v>1</v>
      </c>
      <c r="CN6" s="100">
        <v>0</v>
      </c>
      <c r="CO6" s="100">
        <v>0</v>
      </c>
      <c r="CP6" s="100">
        <v>1</v>
      </c>
      <c r="CQ6" s="100">
        <v>1</v>
      </c>
      <c r="CR6" s="100">
        <v>1</v>
      </c>
      <c r="CS6" s="8">
        <v>1</v>
      </c>
      <c r="CT6" s="100">
        <v>1</v>
      </c>
      <c r="CU6" s="100">
        <v>0</v>
      </c>
      <c r="CV6" s="100">
        <v>0</v>
      </c>
      <c r="CW6" s="100">
        <v>0</v>
      </c>
      <c r="CX6" s="100">
        <v>0</v>
      </c>
      <c r="CY6" s="100">
        <v>0</v>
      </c>
    </row>
    <row r="7" spans="1:103" ht="15.75" customHeight="1" x14ac:dyDescent="0.25">
      <c r="A7" s="129"/>
      <c r="B7" s="6">
        <v>4</v>
      </c>
      <c r="C7" s="54" t="s">
        <v>206</v>
      </c>
      <c r="D7" s="100">
        <v>1</v>
      </c>
      <c r="E7" s="100">
        <v>0.5</v>
      </c>
      <c r="F7" s="100">
        <v>1</v>
      </c>
      <c r="G7" s="100">
        <v>1</v>
      </c>
      <c r="H7" s="100">
        <v>1</v>
      </c>
      <c r="I7" s="100">
        <v>0.5</v>
      </c>
      <c r="J7" s="100">
        <v>0</v>
      </c>
      <c r="K7" s="100">
        <v>0</v>
      </c>
      <c r="L7" s="100">
        <v>1</v>
      </c>
      <c r="M7" s="100">
        <v>0</v>
      </c>
      <c r="N7" s="100">
        <v>0</v>
      </c>
      <c r="O7" s="100">
        <v>0</v>
      </c>
      <c r="P7" s="100">
        <v>1</v>
      </c>
      <c r="Q7" s="100">
        <v>0.5</v>
      </c>
      <c r="R7" s="100">
        <v>0</v>
      </c>
      <c r="S7" s="100">
        <v>0</v>
      </c>
      <c r="T7" s="100">
        <v>1</v>
      </c>
      <c r="U7" s="100">
        <v>0</v>
      </c>
      <c r="V7" s="100">
        <v>1</v>
      </c>
      <c r="W7" s="100">
        <v>0</v>
      </c>
      <c r="X7" s="100">
        <v>0</v>
      </c>
      <c r="Y7" s="100">
        <v>0.5</v>
      </c>
      <c r="Z7" s="100">
        <v>0.5</v>
      </c>
      <c r="AA7" s="110">
        <v>1</v>
      </c>
      <c r="AB7" s="100">
        <v>0.5</v>
      </c>
      <c r="AC7" s="100">
        <v>1</v>
      </c>
      <c r="AD7" s="100">
        <v>0.5</v>
      </c>
      <c r="AE7" s="100">
        <v>1</v>
      </c>
      <c r="AF7" s="100">
        <v>0</v>
      </c>
      <c r="AG7" s="100">
        <v>1</v>
      </c>
      <c r="AH7" s="100">
        <v>1</v>
      </c>
      <c r="AI7" s="10">
        <v>1</v>
      </c>
      <c r="AJ7" s="100">
        <v>1</v>
      </c>
      <c r="AK7" s="100">
        <v>1</v>
      </c>
      <c r="AL7" s="100">
        <v>0</v>
      </c>
      <c r="AM7" s="100">
        <v>0</v>
      </c>
      <c r="AN7" s="100">
        <v>1</v>
      </c>
      <c r="AO7" s="100">
        <v>0</v>
      </c>
      <c r="AP7" s="100">
        <v>0</v>
      </c>
      <c r="AQ7" s="100">
        <v>0</v>
      </c>
      <c r="AR7" s="100">
        <v>1</v>
      </c>
      <c r="AS7" s="100">
        <v>1</v>
      </c>
      <c r="AT7" s="100">
        <v>1</v>
      </c>
      <c r="AU7" s="100">
        <v>0.5</v>
      </c>
      <c r="AV7" s="100">
        <v>0.5</v>
      </c>
      <c r="AW7" s="100">
        <v>1</v>
      </c>
      <c r="AX7" s="100">
        <v>1</v>
      </c>
      <c r="AY7" s="100">
        <v>0</v>
      </c>
      <c r="AZ7" s="100">
        <v>0</v>
      </c>
      <c r="BA7" s="100">
        <v>1</v>
      </c>
      <c r="BB7" s="100">
        <v>1</v>
      </c>
      <c r="BC7" s="100">
        <v>1</v>
      </c>
      <c r="BD7" s="100">
        <v>1</v>
      </c>
      <c r="BE7" s="100">
        <v>1</v>
      </c>
      <c r="BF7" s="100">
        <v>0.5</v>
      </c>
      <c r="BG7" s="100">
        <v>0</v>
      </c>
      <c r="BH7" s="100">
        <v>0</v>
      </c>
      <c r="BI7" s="110">
        <v>1</v>
      </c>
      <c r="BJ7" s="100">
        <v>0</v>
      </c>
      <c r="BK7" s="100">
        <v>0</v>
      </c>
      <c r="BL7" s="100">
        <v>0.5</v>
      </c>
      <c r="BM7" s="100">
        <v>0</v>
      </c>
      <c r="BN7" s="100">
        <v>0</v>
      </c>
      <c r="BO7" s="100">
        <v>1</v>
      </c>
      <c r="BP7" s="100">
        <v>0</v>
      </c>
      <c r="BQ7" s="100">
        <v>1</v>
      </c>
      <c r="BR7" s="100">
        <v>0</v>
      </c>
      <c r="BS7" s="100">
        <v>1</v>
      </c>
      <c r="BT7" s="110">
        <v>0</v>
      </c>
      <c r="BU7" s="100">
        <v>0</v>
      </c>
      <c r="BV7" s="83">
        <v>1</v>
      </c>
      <c r="BW7" s="100">
        <v>1</v>
      </c>
      <c r="BX7" s="100">
        <v>1</v>
      </c>
      <c r="BY7" s="100">
        <v>0</v>
      </c>
      <c r="BZ7" s="100">
        <v>0</v>
      </c>
      <c r="CA7" s="100">
        <v>0</v>
      </c>
      <c r="CB7" s="100">
        <v>0</v>
      </c>
      <c r="CC7" s="100">
        <v>0.5</v>
      </c>
      <c r="CD7" s="100">
        <v>1</v>
      </c>
      <c r="CE7" s="100">
        <v>0</v>
      </c>
      <c r="CF7" s="100">
        <v>1</v>
      </c>
      <c r="CG7" s="100">
        <v>0</v>
      </c>
      <c r="CH7" s="100">
        <v>1</v>
      </c>
      <c r="CI7" s="100">
        <v>0</v>
      </c>
      <c r="CJ7" s="100">
        <v>1</v>
      </c>
      <c r="CK7" s="100">
        <v>1</v>
      </c>
      <c r="CL7" s="100">
        <v>1</v>
      </c>
      <c r="CM7" s="100">
        <v>1</v>
      </c>
      <c r="CN7" s="100">
        <v>0</v>
      </c>
      <c r="CO7" s="100">
        <v>0</v>
      </c>
      <c r="CP7" s="100">
        <v>1</v>
      </c>
      <c r="CQ7" s="100">
        <v>1</v>
      </c>
      <c r="CR7" s="100">
        <v>1</v>
      </c>
      <c r="CS7" s="8">
        <v>1</v>
      </c>
      <c r="CT7" s="100">
        <v>1</v>
      </c>
      <c r="CU7" s="100">
        <v>0</v>
      </c>
      <c r="CV7" s="100">
        <v>0.5</v>
      </c>
      <c r="CW7" s="100">
        <v>0</v>
      </c>
      <c r="CX7" s="100">
        <v>1</v>
      </c>
      <c r="CY7" s="100">
        <v>1</v>
      </c>
    </row>
    <row r="8" spans="1:103" ht="15.75" customHeight="1" x14ac:dyDescent="0.25">
      <c r="A8" s="129"/>
      <c r="B8" s="6">
        <v>5</v>
      </c>
      <c r="C8" s="54" t="s">
        <v>207</v>
      </c>
      <c r="D8" s="110">
        <v>1</v>
      </c>
      <c r="E8" s="110">
        <v>0</v>
      </c>
      <c r="F8" s="110">
        <v>0</v>
      </c>
      <c r="G8" s="110">
        <v>0</v>
      </c>
      <c r="H8" s="110">
        <v>1</v>
      </c>
      <c r="I8" s="110">
        <v>0</v>
      </c>
      <c r="J8" s="110">
        <v>0</v>
      </c>
      <c r="K8" s="66">
        <v>0</v>
      </c>
      <c r="L8" s="110">
        <v>1</v>
      </c>
      <c r="M8" s="110">
        <v>0</v>
      </c>
      <c r="N8" s="66">
        <v>0</v>
      </c>
      <c r="O8" s="110">
        <v>0</v>
      </c>
      <c r="P8" s="110">
        <v>0</v>
      </c>
      <c r="Q8" s="110">
        <v>0</v>
      </c>
      <c r="R8" s="110">
        <v>0</v>
      </c>
      <c r="S8" s="110">
        <v>0</v>
      </c>
      <c r="T8" s="110">
        <v>0</v>
      </c>
      <c r="U8" s="110">
        <v>0</v>
      </c>
      <c r="V8" s="110">
        <v>0</v>
      </c>
      <c r="W8" s="110">
        <v>0</v>
      </c>
      <c r="X8" s="110">
        <v>0</v>
      </c>
      <c r="Y8" s="110">
        <v>0</v>
      </c>
      <c r="Z8" s="110">
        <v>0</v>
      </c>
      <c r="AA8" s="110">
        <v>1</v>
      </c>
      <c r="AB8" s="110">
        <v>0</v>
      </c>
      <c r="AC8" s="110">
        <v>0</v>
      </c>
      <c r="AD8" s="66">
        <v>0</v>
      </c>
      <c r="AE8" s="110">
        <v>1</v>
      </c>
      <c r="AF8" s="110">
        <v>0</v>
      </c>
      <c r="AG8" s="110">
        <v>1</v>
      </c>
      <c r="AH8" s="110">
        <v>1</v>
      </c>
      <c r="AI8" s="10">
        <v>1</v>
      </c>
      <c r="AJ8" s="110">
        <v>1</v>
      </c>
      <c r="AK8" s="110">
        <v>0</v>
      </c>
      <c r="AL8" s="110">
        <v>0</v>
      </c>
      <c r="AM8" s="110">
        <v>0</v>
      </c>
      <c r="AN8" s="110">
        <v>0</v>
      </c>
      <c r="AO8" s="110">
        <v>0</v>
      </c>
      <c r="AP8" s="110">
        <v>0</v>
      </c>
      <c r="AQ8" s="110">
        <v>0</v>
      </c>
      <c r="AR8" s="110">
        <v>0</v>
      </c>
      <c r="AS8" s="110">
        <v>0</v>
      </c>
      <c r="AT8" s="110">
        <v>0</v>
      </c>
      <c r="AU8" s="110">
        <v>0</v>
      </c>
      <c r="AV8" s="66">
        <v>0</v>
      </c>
      <c r="AW8" s="110">
        <v>1</v>
      </c>
      <c r="AX8" s="110">
        <v>0</v>
      </c>
      <c r="AY8" s="110">
        <v>0</v>
      </c>
      <c r="AZ8" s="110">
        <v>0</v>
      </c>
      <c r="BA8" s="110">
        <v>0</v>
      </c>
      <c r="BB8" s="110">
        <v>1</v>
      </c>
      <c r="BC8" s="110">
        <v>1</v>
      </c>
      <c r="BD8" s="66">
        <v>1</v>
      </c>
      <c r="BE8" s="110">
        <v>1</v>
      </c>
      <c r="BF8" s="110">
        <v>0</v>
      </c>
      <c r="BG8" s="110">
        <v>0</v>
      </c>
      <c r="BH8" s="110">
        <v>0</v>
      </c>
      <c r="BI8" s="110">
        <v>0</v>
      </c>
      <c r="BJ8" s="110">
        <v>0</v>
      </c>
      <c r="BK8" s="110">
        <v>0</v>
      </c>
      <c r="BL8" s="110">
        <v>0</v>
      </c>
      <c r="BM8" s="110">
        <v>0</v>
      </c>
      <c r="BN8" s="110">
        <v>0</v>
      </c>
      <c r="BO8" s="110">
        <v>0</v>
      </c>
      <c r="BP8" s="110">
        <v>0</v>
      </c>
      <c r="BQ8" s="110">
        <v>0</v>
      </c>
      <c r="BR8" s="110">
        <v>0</v>
      </c>
      <c r="BS8" s="110">
        <v>1</v>
      </c>
      <c r="BT8" s="110">
        <v>0</v>
      </c>
      <c r="BU8" s="110">
        <v>0</v>
      </c>
      <c r="BV8" s="110">
        <v>1</v>
      </c>
      <c r="BW8" s="110">
        <v>0</v>
      </c>
      <c r="BX8" s="110">
        <v>0</v>
      </c>
      <c r="BY8" s="110">
        <v>0</v>
      </c>
      <c r="BZ8" s="110">
        <v>0</v>
      </c>
      <c r="CA8" s="110">
        <v>0</v>
      </c>
      <c r="CB8" s="110">
        <v>0</v>
      </c>
      <c r="CC8" s="110">
        <v>0</v>
      </c>
      <c r="CD8" s="110">
        <v>0</v>
      </c>
      <c r="CE8" s="110">
        <v>0</v>
      </c>
      <c r="CF8" s="110">
        <v>1</v>
      </c>
      <c r="CG8" s="110">
        <v>0</v>
      </c>
      <c r="CH8" s="110">
        <v>0</v>
      </c>
      <c r="CI8" s="110">
        <v>0</v>
      </c>
      <c r="CJ8" s="110">
        <v>1</v>
      </c>
      <c r="CK8" s="110">
        <v>0</v>
      </c>
      <c r="CL8" s="110">
        <v>0</v>
      </c>
      <c r="CM8" s="110">
        <v>1</v>
      </c>
      <c r="CN8" s="110">
        <v>0</v>
      </c>
      <c r="CO8" s="110">
        <v>0</v>
      </c>
      <c r="CP8" s="110">
        <v>1</v>
      </c>
      <c r="CQ8" s="110">
        <v>1</v>
      </c>
      <c r="CR8" s="110">
        <v>1</v>
      </c>
      <c r="CS8" s="8">
        <v>0</v>
      </c>
      <c r="CT8" s="110">
        <v>0</v>
      </c>
      <c r="CU8" s="110">
        <v>0</v>
      </c>
      <c r="CV8" s="110">
        <v>0</v>
      </c>
      <c r="CW8" s="110">
        <v>0</v>
      </c>
      <c r="CX8" s="110">
        <v>0</v>
      </c>
      <c r="CY8" s="110">
        <v>0</v>
      </c>
    </row>
    <row r="9" spans="1:103" ht="15.75" customHeight="1" x14ac:dyDescent="0.25">
      <c r="A9" s="129"/>
      <c r="B9" s="6">
        <v>6</v>
      </c>
      <c r="C9" s="54" t="s">
        <v>208</v>
      </c>
      <c r="D9" s="110">
        <v>1</v>
      </c>
      <c r="E9" s="110">
        <v>0</v>
      </c>
      <c r="F9" s="110">
        <v>0</v>
      </c>
      <c r="G9" s="110">
        <v>1</v>
      </c>
      <c r="H9" s="110">
        <v>1</v>
      </c>
      <c r="I9" s="110">
        <v>0</v>
      </c>
      <c r="J9" s="110">
        <v>0</v>
      </c>
      <c r="K9" s="110">
        <v>0</v>
      </c>
      <c r="L9" s="110">
        <v>1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0.5</v>
      </c>
      <c r="U9" s="110">
        <v>0</v>
      </c>
      <c r="V9" s="110">
        <v>0</v>
      </c>
      <c r="W9" s="110">
        <v>0</v>
      </c>
      <c r="X9" s="110">
        <v>0</v>
      </c>
      <c r="Y9" s="110">
        <v>0.5</v>
      </c>
      <c r="Z9" s="110">
        <v>0</v>
      </c>
      <c r="AA9" s="110">
        <v>1</v>
      </c>
      <c r="AB9" s="110">
        <v>0.5</v>
      </c>
      <c r="AC9" s="110">
        <v>0.5</v>
      </c>
      <c r="AD9" s="110">
        <v>1</v>
      </c>
      <c r="AE9" s="110">
        <v>1</v>
      </c>
      <c r="AF9" s="110">
        <v>0</v>
      </c>
      <c r="AG9" s="110">
        <v>1</v>
      </c>
      <c r="AH9" s="110">
        <v>1</v>
      </c>
      <c r="AI9" s="10">
        <v>1</v>
      </c>
      <c r="AJ9" s="110">
        <v>1</v>
      </c>
      <c r="AK9" s="110">
        <v>0</v>
      </c>
      <c r="AL9" s="110">
        <v>0</v>
      </c>
      <c r="AM9" s="110">
        <v>0</v>
      </c>
      <c r="AN9" s="110">
        <v>1</v>
      </c>
      <c r="AO9" s="110">
        <v>0</v>
      </c>
      <c r="AP9" s="110">
        <v>0</v>
      </c>
      <c r="AQ9" s="110">
        <v>0</v>
      </c>
      <c r="AR9" s="110">
        <v>0</v>
      </c>
      <c r="AS9" s="110">
        <v>0.5</v>
      </c>
      <c r="AT9" s="110">
        <v>0.5</v>
      </c>
      <c r="AU9" s="110">
        <v>0</v>
      </c>
      <c r="AV9" s="110">
        <v>1</v>
      </c>
      <c r="AW9" s="110">
        <v>1</v>
      </c>
      <c r="AX9" s="110">
        <v>0</v>
      </c>
      <c r="AY9" s="110">
        <v>0</v>
      </c>
      <c r="AZ9" s="110">
        <v>0</v>
      </c>
      <c r="BA9" s="110">
        <v>0</v>
      </c>
      <c r="BB9" s="110">
        <v>1</v>
      </c>
      <c r="BC9" s="110">
        <v>1</v>
      </c>
      <c r="BD9" s="110">
        <v>0.5</v>
      </c>
      <c r="BE9" s="110">
        <v>1</v>
      </c>
      <c r="BF9" s="110">
        <v>0.5</v>
      </c>
      <c r="BG9" s="110">
        <v>0.5</v>
      </c>
      <c r="BH9" s="110">
        <v>0</v>
      </c>
      <c r="BI9" s="110">
        <v>0</v>
      </c>
      <c r="BJ9" s="110">
        <v>0</v>
      </c>
      <c r="BK9" s="110">
        <v>0</v>
      </c>
      <c r="BL9" s="110">
        <v>0</v>
      </c>
      <c r="BM9" s="110">
        <v>0</v>
      </c>
      <c r="BN9" s="110">
        <v>0</v>
      </c>
      <c r="BO9" s="110">
        <v>0</v>
      </c>
      <c r="BP9" s="110">
        <v>1</v>
      </c>
      <c r="BQ9" s="110">
        <v>0</v>
      </c>
      <c r="BR9" s="110">
        <v>0.5</v>
      </c>
      <c r="BS9" s="110">
        <v>1</v>
      </c>
      <c r="BT9" s="110">
        <v>0</v>
      </c>
      <c r="BU9" s="110">
        <v>0</v>
      </c>
      <c r="BV9" s="100">
        <v>1</v>
      </c>
      <c r="BW9" s="110">
        <v>0.5</v>
      </c>
      <c r="BX9" s="110">
        <v>0.5</v>
      </c>
      <c r="BY9" s="110">
        <v>0</v>
      </c>
      <c r="BZ9" s="110">
        <v>0</v>
      </c>
      <c r="CA9" s="110">
        <v>0</v>
      </c>
      <c r="CB9" s="110">
        <v>0</v>
      </c>
      <c r="CC9" s="110">
        <v>0</v>
      </c>
      <c r="CD9" s="110">
        <v>1</v>
      </c>
      <c r="CE9" s="110">
        <v>0</v>
      </c>
      <c r="CF9" s="110">
        <v>1</v>
      </c>
      <c r="CG9" s="110">
        <v>0</v>
      </c>
      <c r="CH9" s="110">
        <v>0</v>
      </c>
      <c r="CI9" s="110">
        <v>0</v>
      </c>
      <c r="CJ9" s="110">
        <v>1</v>
      </c>
      <c r="CK9" s="110">
        <v>1</v>
      </c>
      <c r="CL9" s="110">
        <v>0</v>
      </c>
      <c r="CM9" s="110">
        <v>1</v>
      </c>
      <c r="CN9" s="110">
        <v>0</v>
      </c>
      <c r="CO9" s="110">
        <v>0</v>
      </c>
      <c r="CP9" s="110">
        <v>0.5</v>
      </c>
      <c r="CQ9" s="110">
        <v>1</v>
      </c>
      <c r="CR9" s="110">
        <v>1</v>
      </c>
      <c r="CS9" s="8">
        <v>0</v>
      </c>
      <c r="CT9" s="110">
        <v>0.5</v>
      </c>
      <c r="CU9" s="110">
        <v>0.5</v>
      </c>
      <c r="CV9" s="110">
        <v>0</v>
      </c>
      <c r="CW9" s="110">
        <v>0</v>
      </c>
      <c r="CX9" s="110">
        <v>0.5</v>
      </c>
      <c r="CY9" s="110">
        <v>0</v>
      </c>
    </row>
    <row r="10" spans="1:103" ht="15.75" customHeight="1" x14ac:dyDescent="0.25">
      <c r="A10" s="539"/>
      <c r="B10" s="6">
        <v>7</v>
      </c>
      <c r="C10" s="54" t="s">
        <v>209</v>
      </c>
      <c r="D10" s="110">
        <v>1</v>
      </c>
      <c r="E10" s="110">
        <v>0</v>
      </c>
      <c r="F10" s="110">
        <v>1</v>
      </c>
      <c r="G10" s="110">
        <v>1</v>
      </c>
      <c r="H10" s="110">
        <v>0.5</v>
      </c>
      <c r="I10" s="110">
        <v>0</v>
      </c>
      <c r="J10" s="110">
        <v>0</v>
      </c>
      <c r="K10" s="110">
        <v>0</v>
      </c>
      <c r="L10" s="110">
        <v>0.5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10">
        <v>0</v>
      </c>
      <c r="T10" s="110">
        <v>0.5</v>
      </c>
      <c r="U10" s="110">
        <v>0</v>
      </c>
      <c r="V10" s="110">
        <v>0.5</v>
      </c>
      <c r="W10" s="110">
        <v>0</v>
      </c>
      <c r="X10" s="110">
        <v>0</v>
      </c>
      <c r="Y10" s="110">
        <v>0</v>
      </c>
      <c r="Z10" s="110">
        <v>0.5</v>
      </c>
      <c r="AA10" s="110">
        <v>0.5</v>
      </c>
      <c r="AB10" s="110">
        <v>0.5</v>
      </c>
      <c r="AC10" s="110">
        <v>0</v>
      </c>
      <c r="AD10" s="110">
        <v>0</v>
      </c>
      <c r="AE10" s="110">
        <v>1</v>
      </c>
      <c r="AF10" s="110">
        <v>0</v>
      </c>
      <c r="AG10" s="110">
        <v>0.5</v>
      </c>
      <c r="AH10" s="110">
        <v>1</v>
      </c>
      <c r="AI10" s="10">
        <v>0.5</v>
      </c>
      <c r="AJ10" s="110">
        <v>0.5</v>
      </c>
      <c r="AK10" s="110">
        <v>0.5</v>
      </c>
      <c r="AL10" s="110">
        <v>0</v>
      </c>
      <c r="AM10" s="110">
        <v>0</v>
      </c>
      <c r="AN10" s="110">
        <v>1</v>
      </c>
      <c r="AO10" s="110">
        <v>0</v>
      </c>
      <c r="AP10" s="110">
        <v>0</v>
      </c>
      <c r="AQ10" s="110">
        <v>0</v>
      </c>
      <c r="AR10" s="110">
        <v>0.5</v>
      </c>
      <c r="AS10" s="110">
        <v>1</v>
      </c>
      <c r="AT10" s="110">
        <v>0</v>
      </c>
      <c r="AU10" s="100">
        <v>0</v>
      </c>
      <c r="AV10" s="110">
        <v>0</v>
      </c>
      <c r="AW10" s="110">
        <v>1</v>
      </c>
      <c r="AX10" s="110">
        <v>0</v>
      </c>
      <c r="AY10" s="110">
        <v>0</v>
      </c>
      <c r="AZ10" s="110">
        <v>0</v>
      </c>
      <c r="BA10" s="110">
        <v>0</v>
      </c>
      <c r="BB10" s="110">
        <v>1</v>
      </c>
      <c r="BC10" s="110">
        <v>0.5</v>
      </c>
      <c r="BD10" s="110">
        <v>0</v>
      </c>
      <c r="BE10" s="110">
        <v>0.5</v>
      </c>
      <c r="BF10" s="110">
        <v>0.5</v>
      </c>
      <c r="BG10" s="110">
        <v>0</v>
      </c>
      <c r="BH10" s="110">
        <v>0</v>
      </c>
      <c r="BI10" s="110">
        <v>0</v>
      </c>
      <c r="BJ10" s="110">
        <v>0</v>
      </c>
      <c r="BK10" s="110">
        <v>0</v>
      </c>
      <c r="BL10" s="100">
        <v>0</v>
      </c>
      <c r="BM10" s="110">
        <v>0</v>
      </c>
      <c r="BN10" s="110">
        <v>0</v>
      </c>
      <c r="BO10" s="110">
        <v>0</v>
      </c>
      <c r="BP10" s="100">
        <v>0</v>
      </c>
      <c r="BQ10" s="110">
        <v>0.5</v>
      </c>
      <c r="BR10" s="110">
        <v>0</v>
      </c>
      <c r="BS10" s="110">
        <v>0.5</v>
      </c>
      <c r="BT10" s="110">
        <v>0</v>
      </c>
      <c r="BU10" s="100">
        <v>0</v>
      </c>
      <c r="BV10" s="111">
        <v>0</v>
      </c>
      <c r="BW10" s="110">
        <v>0.5</v>
      </c>
      <c r="BX10" s="110">
        <v>0.5</v>
      </c>
      <c r="BY10" s="110">
        <v>0</v>
      </c>
      <c r="BZ10" s="110">
        <v>0</v>
      </c>
      <c r="CA10" s="110">
        <v>0</v>
      </c>
      <c r="CB10" s="110">
        <v>0</v>
      </c>
      <c r="CC10" s="110">
        <v>0</v>
      </c>
      <c r="CD10" s="110">
        <v>1</v>
      </c>
      <c r="CE10" s="110">
        <v>0</v>
      </c>
      <c r="CF10" s="110">
        <v>1</v>
      </c>
      <c r="CG10" s="110">
        <v>0</v>
      </c>
      <c r="CH10" s="110">
        <v>0</v>
      </c>
      <c r="CI10" s="100">
        <v>0</v>
      </c>
      <c r="CJ10" s="110">
        <v>1</v>
      </c>
      <c r="CK10" s="110">
        <v>0</v>
      </c>
      <c r="CL10" s="110">
        <v>0</v>
      </c>
      <c r="CM10" s="110">
        <v>1</v>
      </c>
      <c r="CN10" s="110">
        <v>0</v>
      </c>
      <c r="CO10" s="110">
        <v>0</v>
      </c>
      <c r="CP10" s="110">
        <v>1</v>
      </c>
      <c r="CQ10" s="110">
        <v>1</v>
      </c>
      <c r="CR10" s="110">
        <v>0.5</v>
      </c>
      <c r="CS10" s="8">
        <v>1</v>
      </c>
      <c r="CT10" s="110">
        <v>0.5</v>
      </c>
      <c r="CU10" s="100">
        <v>0</v>
      </c>
      <c r="CV10" s="110">
        <v>0</v>
      </c>
      <c r="CW10" s="110">
        <v>0</v>
      </c>
      <c r="CX10" s="110">
        <v>0</v>
      </c>
      <c r="CY10" s="110">
        <v>0</v>
      </c>
    </row>
    <row r="11" spans="1:103" ht="15.75" customHeight="1" x14ac:dyDescent="0.25">
      <c r="A11" s="539"/>
      <c r="B11" s="6">
        <v>8</v>
      </c>
      <c r="C11" s="54" t="s">
        <v>210</v>
      </c>
      <c r="D11" s="112">
        <v>0</v>
      </c>
      <c r="E11" s="112">
        <v>0</v>
      </c>
      <c r="F11" s="112">
        <v>1</v>
      </c>
      <c r="G11" s="110">
        <v>1</v>
      </c>
      <c r="H11" s="112">
        <v>1</v>
      </c>
      <c r="I11" s="112">
        <v>0.5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1</v>
      </c>
      <c r="U11" s="112">
        <v>0</v>
      </c>
      <c r="V11" s="112">
        <v>0.5</v>
      </c>
      <c r="W11" s="112">
        <v>0</v>
      </c>
      <c r="X11" s="112">
        <v>0</v>
      </c>
      <c r="Y11" s="112">
        <v>0</v>
      </c>
      <c r="Z11" s="112">
        <v>0</v>
      </c>
      <c r="AA11" s="112">
        <v>1</v>
      </c>
      <c r="AB11" s="112">
        <v>1</v>
      </c>
      <c r="AC11" s="112">
        <v>0</v>
      </c>
      <c r="AD11" s="112">
        <v>0</v>
      </c>
      <c r="AE11" s="112">
        <v>1</v>
      </c>
      <c r="AF11" s="112">
        <v>0</v>
      </c>
      <c r="AG11" s="112">
        <v>1</v>
      </c>
      <c r="AH11" s="112">
        <v>1</v>
      </c>
      <c r="AI11" s="10">
        <v>1</v>
      </c>
      <c r="AJ11" s="112">
        <v>1</v>
      </c>
      <c r="AK11" s="112">
        <v>0</v>
      </c>
      <c r="AL11" s="112">
        <v>0</v>
      </c>
      <c r="AM11" s="112">
        <v>0</v>
      </c>
      <c r="AN11" s="112">
        <v>0.5</v>
      </c>
      <c r="AO11" s="112">
        <v>0</v>
      </c>
      <c r="AP11" s="112">
        <v>0</v>
      </c>
      <c r="AQ11" s="112">
        <v>0</v>
      </c>
      <c r="AR11" s="112">
        <v>1</v>
      </c>
      <c r="AS11" s="112">
        <v>0</v>
      </c>
      <c r="AT11" s="112">
        <v>0</v>
      </c>
      <c r="AU11" s="110">
        <v>1</v>
      </c>
      <c r="AV11" s="112">
        <v>1</v>
      </c>
      <c r="AW11" s="112">
        <v>1</v>
      </c>
      <c r="AX11" s="112">
        <v>0</v>
      </c>
      <c r="AY11" s="112">
        <v>0</v>
      </c>
      <c r="AZ11" s="112">
        <v>0</v>
      </c>
      <c r="BA11" s="112">
        <v>0.5</v>
      </c>
      <c r="BB11" s="112">
        <v>1</v>
      </c>
      <c r="BC11" s="112">
        <v>0.5</v>
      </c>
      <c r="BD11" s="112">
        <v>1</v>
      </c>
      <c r="BE11" s="112">
        <v>1</v>
      </c>
      <c r="BF11" s="112">
        <v>0</v>
      </c>
      <c r="BG11" s="112">
        <v>0</v>
      </c>
      <c r="BH11" s="112">
        <v>0</v>
      </c>
      <c r="BI11" s="112">
        <v>0</v>
      </c>
      <c r="BJ11" s="112">
        <v>0</v>
      </c>
      <c r="BK11" s="112">
        <v>0</v>
      </c>
      <c r="BL11" s="110">
        <v>0</v>
      </c>
      <c r="BM11" s="112">
        <v>0</v>
      </c>
      <c r="BN11" s="112">
        <v>0</v>
      </c>
      <c r="BO11" s="112">
        <v>0</v>
      </c>
      <c r="BP11" s="110">
        <v>0</v>
      </c>
      <c r="BQ11" s="112">
        <v>0</v>
      </c>
      <c r="BR11" s="112">
        <v>0</v>
      </c>
      <c r="BS11" s="112">
        <v>1</v>
      </c>
      <c r="BT11" s="112">
        <v>0</v>
      </c>
      <c r="BU11" s="110">
        <v>0</v>
      </c>
      <c r="BV11" s="112">
        <v>1</v>
      </c>
      <c r="BW11" s="112">
        <v>0</v>
      </c>
      <c r="BX11" s="112">
        <v>0</v>
      </c>
      <c r="BY11" s="112">
        <v>0</v>
      </c>
      <c r="BZ11" s="112">
        <v>0</v>
      </c>
      <c r="CA11" s="112">
        <v>0</v>
      </c>
      <c r="CB11" s="112">
        <v>0</v>
      </c>
      <c r="CC11" s="110">
        <v>0</v>
      </c>
      <c r="CD11" s="112">
        <v>1</v>
      </c>
      <c r="CE11" s="112">
        <v>0.5</v>
      </c>
      <c r="CF11" s="112">
        <v>0</v>
      </c>
      <c r="CG11" s="112">
        <v>0</v>
      </c>
      <c r="CH11" s="112">
        <v>0</v>
      </c>
      <c r="CI11" s="110">
        <v>0</v>
      </c>
      <c r="CJ11" s="112">
        <v>0</v>
      </c>
      <c r="CK11" s="112">
        <v>0</v>
      </c>
      <c r="CL11" s="112">
        <v>0</v>
      </c>
      <c r="CM11" s="110">
        <v>1</v>
      </c>
      <c r="CN11" s="112">
        <v>0</v>
      </c>
      <c r="CO11" s="112">
        <v>0</v>
      </c>
      <c r="CP11" s="112">
        <v>0</v>
      </c>
      <c r="CQ11" s="112">
        <v>0</v>
      </c>
      <c r="CR11" s="112">
        <v>1</v>
      </c>
      <c r="CS11" s="8">
        <v>0.5</v>
      </c>
      <c r="CT11" s="112">
        <v>0</v>
      </c>
      <c r="CU11" s="110">
        <v>0</v>
      </c>
      <c r="CV11" s="112">
        <v>0</v>
      </c>
      <c r="CW11" s="112">
        <v>0</v>
      </c>
      <c r="CX11" s="112">
        <v>1</v>
      </c>
      <c r="CY11" s="112">
        <v>0</v>
      </c>
    </row>
    <row r="12" spans="1:103" ht="15.75" customHeight="1" x14ac:dyDescent="0.25">
      <c r="A12" s="129"/>
      <c r="B12" s="6">
        <v>9</v>
      </c>
      <c r="C12" s="54" t="s">
        <v>211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1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12">
        <v>1</v>
      </c>
      <c r="AB12" s="100">
        <v>0</v>
      </c>
      <c r="AC12" s="100">
        <v>0</v>
      </c>
      <c r="AD12" s="100">
        <v>0</v>
      </c>
      <c r="AE12" s="112">
        <v>1</v>
      </c>
      <c r="AF12" s="100">
        <v>0</v>
      </c>
      <c r="AG12" s="110">
        <v>0</v>
      </c>
      <c r="AH12" s="112">
        <v>1</v>
      </c>
      <c r="AI12" s="10">
        <v>1</v>
      </c>
      <c r="AJ12" s="100">
        <v>1</v>
      </c>
      <c r="AK12" s="100">
        <v>0</v>
      </c>
      <c r="AL12" s="100">
        <v>0</v>
      </c>
      <c r="AM12" s="100">
        <v>0</v>
      </c>
      <c r="AN12" s="100">
        <v>0.5</v>
      </c>
      <c r="AO12" s="100">
        <v>0</v>
      </c>
      <c r="AP12" s="100">
        <v>0</v>
      </c>
      <c r="AQ12" s="100">
        <v>0</v>
      </c>
      <c r="AR12" s="100">
        <v>0.5</v>
      </c>
      <c r="AS12" s="100">
        <v>0.5</v>
      </c>
      <c r="AT12" s="100">
        <v>0</v>
      </c>
      <c r="AU12" s="100">
        <v>0</v>
      </c>
      <c r="AV12" s="112">
        <v>1</v>
      </c>
      <c r="AW12" s="100">
        <v>0.5</v>
      </c>
      <c r="AX12" s="100">
        <v>0</v>
      </c>
      <c r="AY12" s="100">
        <v>0</v>
      </c>
      <c r="AZ12" s="100">
        <v>0</v>
      </c>
      <c r="BA12" s="100">
        <v>0.5</v>
      </c>
      <c r="BB12" s="100">
        <v>1</v>
      </c>
      <c r="BC12" s="100">
        <v>0.5</v>
      </c>
      <c r="BD12" s="100">
        <v>0.5</v>
      </c>
      <c r="BE12" s="100">
        <v>0.5</v>
      </c>
      <c r="BF12" s="100">
        <v>0</v>
      </c>
      <c r="BG12" s="100">
        <v>0</v>
      </c>
      <c r="BH12" s="100">
        <v>0</v>
      </c>
      <c r="BI12" s="100">
        <v>0</v>
      </c>
      <c r="BJ12" s="100">
        <v>0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0</v>
      </c>
      <c r="BQ12" s="100">
        <v>0</v>
      </c>
      <c r="BR12" s="100">
        <v>0</v>
      </c>
      <c r="BS12" s="100">
        <v>1</v>
      </c>
      <c r="BT12" s="100">
        <v>0</v>
      </c>
      <c r="BU12" s="100">
        <v>0</v>
      </c>
      <c r="BV12" s="100">
        <v>0.5</v>
      </c>
      <c r="BW12" s="100">
        <v>0</v>
      </c>
      <c r="BX12" s="100">
        <v>0</v>
      </c>
      <c r="BY12" s="100">
        <v>0</v>
      </c>
      <c r="BZ12" s="100">
        <v>0</v>
      </c>
      <c r="CA12" s="100">
        <v>0</v>
      </c>
      <c r="CB12" s="100">
        <v>0</v>
      </c>
      <c r="CC12" s="100">
        <v>0</v>
      </c>
      <c r="CD12" s="112">
        <v>1</v>
      </c>
      <c r="CE12" s="100">
        <v>0</v>
      </c>
      <c r="CF12" s="112">
        <v>0</v>
      </c>
      <c r="CG12" s="100">
        <v>0</v>
      </c>
      <c r="CH12" s="100">
        <v>0</v>
      </c>
      <c r="CI12" s="100">
        <v>0</v>
      </c>
      <c r="CJ12" s="112">
        <v>0</v>
      </c>
      <c r="CK12" s="100">
        <v>0</v>
      </c>
      <c r="CL12" s="100">
        <v>0</v>
      </c>
      <c r="CM12" s="110">
        <v>1</v>
      </c>
      <c r="CN12" s="100">
        <v>0</v>
      </c>
      <c r="CO12" s="100">
        <v>0</v>
      </c>
      <c r="CP12" s="100">
        <v>0</v>
      </c>
      <c r="CQ12" s="100">
        <v>0</v>
      </c>
      <c r="CR12" s="112">
        <v>1</v>
      </c>
      <c r="CS12" s="8">
        <v>1</v>
      </c>
      <c r="CT12" s="100">
        <v>0</v>
      </c>
      <c r="CU12" s="100">
        <v>0</v>
      </c>
      <c r="CV12" s="100">
        <v>0</v>
      </c>
      <c r="CW12" s="100">
        <v>0</v>
      </c>
      <c r="CX12" s="112">
        <v>1</v>
      </c>
      <c r="CY12" s="100">
        <v>0</v>
      </c>
    </row>
    <row r="13" spans="1:103" ht="15.75" customHeight="1" x14ac:dyDescent="0.25">
      <c r="A13" s="129"/>
      <c r="B13" s="6">
        <v>10</v>
      </c>
      <c r="C13" s="54" t="s">
        <v>212</v>
      </c>
      <c r="D13" s="110">
        <v>1</v>
      </c>
      <c r="E13" s="110">
        <v>0</v>
      </c>
      <c r="F13" s="110">
        <v>0</v>
      </c>
      <c r="G13" s="110">
        <v>0</v>
      </c>
      <c r="H13" s="110">
        <v>0</v>
      </c>
      <c r="I13" s="110">
        <v>1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0</v>
      </c>
      <c r="Y13" s="110">
        <v>0</v>
      </c>
      <c r="Z13" s="110">
        <v>0</v>
      </c>
      <c r="AA13" s="100">
        <v>1</v>
      </c>
      <c r="AB13" s="110">
        <v>0</v>
      </c>
      <c r="AC13" s="110">
        <v>0</v>
      </c>
      <c r="AD13" s="110">
        <v>0</v>
      </c>
      <c r="AE13" s="110">
        <v>1</v>
      </c>
      <c r="AF13" s="110">
        <v>0</v>
      </c>
      <c r="AG13" s="110">
        <v>1</v>
      </c>
      <c r="AH13" s="110">
        <v>1</v>
      </c>
      <c r="AI13" s="10">
        <v>1</v>
      </c>
      <c r="AJ13" s="110">
        <v>1</v>
      </c>
      <c r="AK13" s="110">
        <v>0</v>
      </c>
      <c r="AL13" s="110">
        <v>0</v>
      </c>
      <c r="AM13" s="110">
        <v>0</v>
      </c>
      <c r="AN13" s="110">
        <v>0</v>
      </c>
      <c r="AO13" s="110">
        <v>0</v>
      </c>
      <c r="AP13" s="110">
        <v>0</v>
      </c>
      <c r="AQ13" s="110">
        <v>0</v>
      </c>
      <c r="AR13" s="110">
        <v>1</v>
      </c>
      <c r="AS13" s="110">
        <v>0</v>
      </c>
      <c r="AT13" s="110">
        <v>0</v>
      </c>
      <c r="AU13" s="110">
        <v>0</v>
      </c>
      <c r="AV13" s="110">
        <v>0</v>
      </c>
      <c r="AW13" s="110">
        <v>1</v>
      </c>
      <c r="AX13" s="110">
        <v>0</v>
      </c>
      <c r="AY13" s="110">
        <v>0</v>
      </c>
      <c r="AZ13" s="110">
        <v>0</v>
      </c>
      <c r="BA13" s="110">
        <v>0</v>
      </c>
      <c r="BB13" s="110">
        <v>1</v>
      </c>
      <c r="BC13" s="110">
        <v>0</v>
      </c>
      <c r="BD13" s="110">
        <v>0</v>
      </c>
      <c r="BE13" s="110">
        <v>0</v>
      </c>
      <c r="BF13" s="66">
        <v>0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0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0</v>
      </c>
      <c r="BS13" s="110">
        <v>1</v>
      </c>
      <c r="BT13" s="110">
        <v>0</v>
      </c>
      <c r="BU13" s="110">
        <v>0</v>
      </c>
      <c r="BV13" s="100">
        <v>1</v>
      </c>
      <c r="BW13" s="110">
        <v>0</v>
      </c>
      <c r="BX13" s="110">
        <v>0</v>
      </c>
      <c r="BY13" s="110">
        <v>0</v>
      </c>
      <c r="BZ13" s="110">
        <v>0</v>
      </c>
      <c r="CA13" s="110">
        <v>0</v>
      </c>
      <c r="CB13" s="110">
        <v>0</v>
      </c>
      <c r="CC13" s="110">
        <v>0</v>
      </c>
      <c r="CD13" s="110">
        <v>0</v>
      </c>
      <c r="CE13" s="110">
        <v>0</v>
      </c>
      <c r="CF13" s="110">
        <v>0</v>
      </c>
      <c r="CG13" s="110">
        <v>0</v>
      </c>
      <c r="CH13" s="110">
        <v>0</v>
      </c>
      <c r="CI13" s="110">
        <v>0</v>
      </c>
      <c r="CJ13" s="110">
        <v>0</v>
      </c>
      <c r="CK13" s="110">
        <v>0</v>
      </c>
      <c r="CL13" s="110">
        <v>0</v>
      </c>
      <c r="CM13" s="110">
        <v>1</v>
      </c>
      <c r="CN13" s="110">
        <v>0</v>
      </c>
      <c r="CO13" s="110">
        <v>0</v>
      </c>
      <c r="CP13" s="110">
        <v>0</v>
      </c>
      <c r="CQ13" s="110">
        <v>0</v>
      </c>
      <c r="CR13" s="110">
        <v>1</v>
      </c>
      <c r="CS13" s="8">
        <v>0</v>
      </c>
      <c r="CT13" s="110">
        <v>0</v>
      </c>
      <c r="CU13" s="110">
        <v>0</v>
      </c>
      <c r="CV13" s="110">
        <v>0</v>
      </c>
      <c r="CW13" s="110">
        <v>0</v>
      </c>
      <c r="CX13" s="110">
        <v>0</v>
      </c>
      <c r="CY13" s="110">
        <v>0</v>
      </c>
    </row>
    <row r="14" spans="1:103" ht="15.75" customHeight="1" x14ac:dyDescent="0.25">
      <c r="A14" s="538"/>
      <c r="B14" s="6">
        <v>11</v>
      </c>
      <c r="C14" s="54" t="s">
        <v>213</v>
      </c>
      <c r="D14" s="110">
        <v>1</v>
      </c>
      <c r="E14" s="110">
        <v>1</v>
      </c>
      <c r="F14" s="110">
        <v>1</v>
      </c>
      <c r="G14" s="110">
        <v>1</v>
      </c>
      <c r="H14" s="110">
        <v>0.5</v>
      </c>
      <c r="I14" s="110">
        <v>1</v>
      </c>
      <c r="J14" s="110">
        <v>0</v>
      </c>
      <c r="K14" s="110">
        <v>0</v>
      </c>
      <c r="L14" s="110">
        <v>1</v>
      </c>
      <c r="M14" s="110">
        <v>1</v>
      </c>
      <c r="N14" s="110">
        <v>1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1</v>
      </c>
      <c r="U14" s="110">
        <v>0</v>
      </c>
      <c r="V14" s="110">
        <v>0.5</v>
      </c>
      <c r="W14" s="110">
        <v>0</v>
      </c>
      <c r="X14" s="110">
        <v>0</v>
      </c>
      <c r="Y14" s="110">
        <v>0.5</v>
      </c>
      <c r="Z14" s="110">
        <v>0</v>
      </c>
      <c r="AA14" s="110">
        <v>1</v>
      </c>
      <c r="AB14" s="110">
        <v>0.5</v>
      </c>
      <c r="AC14" s="110">
        <v>0.5</v>
      </c>
      <c r="AD14" s="110">
        <v>1</v>
      </c>
      <c r="AE14" s="100">
        <v>1</v>
      </c>
      <c r="AF14" s="110">
        <v>0.5</v>
      </c>
      <c r="AG14" s="110">
        <v>1</v>
      </c>
      <c r="AH14" s="100">
        <v>1</v>
      </c>
      <c r="AI14" s="10">
        <v>1</v>
      </c>
      <c r="AJ14" s="110">
        <v>1</v>
      </c>
      <c r="AK14" s="110">
        <v>1</v>
      </c>
      <c r="AL14" s="110">
        <v>0</v>
      </c>
      <c r="AM14" s="110">
        <v>0</v>
      </c>
      <c r="AN14" s="110">
        <v>1</v>
      </c>
      <c r="AO14" s="110">
        <v>0.5</v>
      </c>
      <c r="AP14" s="110">
        <v>0</v>
      </c>
      <c r="AQ14" s="110">
        <v>0</v>
      </c>
      <c r="AR14" s="110">
        <v>1</v>
      </c>
      <c r="AS14" s="110">
        <v>1</v>
      </c>
      <c r="AT14" s="110">
        <v>1</v>
      </c>
      <c r="AU14" s="110">
        <v>1</v>
      </c>
      <c r="AV14" s="110">
        <v>0.5</v>
      </c>
      <c r="AW14" s="110">
        <v>1</v>
      </c>
      <c r="AX14" s="110">
        <v>1</v>
      </c>
      <c r="AY14" s="110">
        <v>0</v>
      </c>
      <c r="AZ14" s="110">
        <v>0</v>
      </c>
      <c r="BA14" s="110">
        <v>1</v>
      </c>
      <c r="BB14" s="110">
        <v>1</v>
      </c>
      <c r="BC14" s="110">
        <v>0.5</v>
      </c>
      <c r="BD14" s="110">
        <v>0</v>
      </c>
      <c r="BE14" s="110">
        <v>1</v>
      </c>
      <c r="BF14" s="110">
        <v>1</v>
      </c>
      <c r="BG14" s="110">
        <v>1</v>
      </c>
      <c r="BH14" s="110">
        <v>1</v>
      </c>
      <c r="BI14" s="110">
        <v>0.5</v>
      </c>
      <c r="BJ14" s="110">
        <v>0</v>
      </c>
      <c r="BK14" s="110">
        <v>1</v>
      </c>
      <c r="BL14" s="110">
        <v>1</v>
      </c>
      <c r="BM14" s="110">
        <v>1</v>
      </c>
      <c r="BN14" s="110">
        <v>1</v>
      </c>
      <c r="BO14" s="110">
        <v>0</v>
      </c>
      <c r="BP14" s="110">
        <v>0</v>
      </c>
      <c r="BQ14" s="110">
        <v>1</v>
      </c>
      <c r="BR14" s="110">
        <v>0</v>
      </c>
      <c r="BS14" s="110">
        <v>1</v>
      </c>
      <c r="BT14" s="110">
        <v>1</v>
      </c>
      <c r="BU14" s="110">
        <v>0</v>
      </c>
      <c r="BV14" s="110">
        <v>1</v>
      </c>
      <c r="BW14" s="110">
        <v>0</v>
      </c>
      <c r="BX14" s="110">
        <v>1</v>
      </c>
      <c r="BY14" s="110">
        <v>0</v>
      </c>
      <c r="BZ14" s="110">
        <v>0</v>
      </c>
      <c r="CA14" s="110">
        <v>0</v>
      </c>
      <c r="CB14" s="110">
        <v>0</v>
      </c>
      <c r="CC14" s="110">
        <v>0.5</v>
      </c>
      <c r="CD14" s="110">
        <v>1</v>
      </c>
      <c r="CE14" s="110">
        <v>0.5</v>
      </c>
      <c r="CF14" s="110">
        <v>1</v>
      </c>
      <c r="CG14" s="110">
        <v>0</v>
      </c>
      <c r="CH14" s="110">
        <v>0.5</v>
      </c>
      <c r="CI14" s="110">
        <v>0</v>
      </c>
      <c r="CJ14" s="110">
        <v>1</v>
      </c>
      <c r="CK14" s="110">
        <v>0.5</v>
      </c>
      <c r="CL14" s="110">
        <v>0</v>
      </c>
      <c r="CM14" s="110">
        <v>1</v>
      </c>
      <c r="CN14" s="110">
        <v>1</v>
      </c>
      <c r="CO14" s="110">
        <v>0</v>
      </c>
      <c r="CP14" s="110">
        <v>1</v>
      </c>
      <c r="CQ14" s="110">
        <v>1</v>
      </c>
      <c r="CR14" s="110">
        <v>1</v>
      </c>
      <c r="CS14" s="8">
        <v>1</v>
      </c>
      <c r="CT14" s="110">
        <v>0.5</v>
      </c>
      <c r="CU14" s="110">
        <v>0.5</v>
      </c>
      <c r="CV14" s="110">
        <v>0</v>
      </c>
      <c r="CW14" s="110">
        <v>0</v>
      </c>
      <c r="CX14" s="110">
        <v>1</v>
      </c>
      <c r="CY14" s="110">
        <v>0</v>
      </c>
    </row>
    <row r="15" spans="1:103" ht="15.75" customHeight="1" x14ac:dyDescent="0.25">
      <c r="A15" s="538"/>
      <c r="B15" s="6">
        <v>12</v>
      </c>
      <c r="C15" s="54" t="s">
        <v>214</v>
      </c>
      <c r="D15" s="100">
        <v>1</v>
      </c>
      <c r="E15" s="100">
        <v>1</v>
      </c>
      <c r="F15" s="100">
        <v>0</v>
      </c>
      <c r="G15" s="100">
        <v>1</v>
      </c>
      <c r="H15" s="100">
        <v>0</v>
      </c>
      <c r="I15" s="100">
        <v>1</v>
      </c>
      <c r="J15" s="100">
        <v>0</v>
      </c>
      <c r="K15" s="100">
        <v>0</v>
      </c>
      <c r="L15" s="100">
        <v>1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1</v>
      </c>
      <c r="AB15" s="100">
        <v>0</v>
      </c>
      <c r="AC15" s="100">
        <v>0</v>
      </c>
      <c r="AD15" s="100">
        <v>1</v>
      </c>
      <c r="AE15" s="111">
        <v>1</v>
      </c>
      <c r="AF15" s="100">
        <v>0</v>
      </c>
      <c r="AG15" s="110">
        <v>1</v>
      </c>
      <c r="AH15" s="110">
        <v>1</v>
      </c>
      <c r="AI15" s="10">
        <v>0</v>
      </c>
      <c r="AJ15" s="100">
        <v>1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1</v>
      </c>
      <c r="AS15" s="100">
        <v>0</v>
      </c>
      <c r="AT15" s="100">
        <v>0</v>
      </c>
      <c r="AU15" s="100">
        <v>0</v>
      </c>
      <c r="AV15" s="100">
        <v>1</v>
      </c>
      <c r="AW15" s="100">
        <v>1</v>
      </c>
      <c r="AX15" s="100">
        <v>1</v>
      </c>
      <c r="AY15" s="100">
        <v>0</v>
      </c>
      <c r="AZ15" s="100">
        <v>0</v>
      </c>
      <c r="BA15" s="100">
        <v>0</v>
      </c>
      <c r="BB15" s="100">
        <v>1</v>
      </c>
      <c r="BC15" s="100">
        <v>1</v>
      </c>
      <c r="BD15" s="100">
        <v>0</v>
      </c>
      <c r="BE15" s="100">
        <v>1</v>
      </c>
      <c r="BF15" s="100">
        <v>0</v>
      </c>
      <c r="BG15" s="100">
        <v>0</v>
      </c>
      <c r="BH15" s="100">
        <v>0</v>
      </c>
      <c r="BI15" s="100">
        <v>0</v>
      </c>
      <c r="BJ15" s="100">
        <v>0</v>
      </c>
      <c r="BK15" s="100">
        <v>0</v>
      </c>
      <c r="BL15" s="100">
        <v>0</v>
      </c>
      <c r="BM15" s="100">
        <v>0</v>
      </c>
      <c r="BN15" s="100">
        <v>0</v>
      </c>
      <c r="BO15" s="100">
        <v>0</v>
      </c>
      <c r="BP15" s="100">
        <v>0</v>
      </c>
      <c r="BQ15" s="100">
        <v>1</v>
      </c>
      <c r="BR15" s="100">
        <v>0</v>
      </c>
      <c r="BS15" s="100">
        <v>1</v>
      </c>
      <c r="BT15" s="100">
        <v>0</v>
      </c>
      <c r="BU15" s="100">
        <v>0</v>
      </c>
      <c r="BV15" s="110">
        <v>1</v>
      </c>
      <c r="BW15" s="100">
        <v>0</v>
      </c>
      <c r="BX15" s="100">
        <v>1</v>
      </c>
      <c r="BY15" s="100">
        <v>0</v>
      </c>
      <c r="BZ15" s="100">
        <v>0</v>
      </c>
      <c r="CA15" s="100">
        <v>0</v>
      </c>
      <c r="CB15" s="100">
        <v>0</v>
      </c>
      <c r="CC15" s="100">
        <v>0</v>
      </c>
      <c r="CD15" s="110">
        <v>1</v>
      </c>
      <c r="CE15" s="100">
        <v>0</v>
      </c>
      <c r="CF15" s="100">
        <v>0</v>
      </c>
      <c r="CG15" s="100">
        <v>0</v>
      </c>
      <c r="CH15" s="100">
        <v>0</v>
      </c>
      <c r="CI15" s="100">
        <v>0</v>
      </c>
      <c r="CJ15" s="100">
        <v>1</v>
      </c>
      <c r="CK15" s="100">
        <v>0</v>
      </c>
      <c r="CL15" s="100">
        <v>0</v>
      </c>
      <c r="CM15" s="100">
        <v>1</v>
      </c>
      <c r="CN15" s="100">
        <v>0</v>
      </c>
      <c r="CO15" s="100">
        <v>0</v>
      </c>
      <c r="CP15" s="100">
        <v>1</v>
      </c>
      <c r="CQ15" s="100">
        <v>1</v>
      </c>
      <c r="CR15" s="100">
        <v>1</v>
      </c>
      <c r="CS15" s="8">
        <v>1</v>
      </c>
      <c r="CT15" s="100">
        <v>0</v>
      </c>
      <c r="CU15" s="100">
        <v>0</v>
      </c>
      <c r="CV15" s="100">
        <v>0</v>
      </c>
      <c r="CW15" s="100">
        <v>0</v>
      </c>
      <c r="CX15" s="110">
        <v>1</v>
      </c>
      <c r="CY15" s="100">
        <v>0</v>
      </c>
    </row>
    <row r="16" spans="1:103" ht="16.5" customHeight="1" x14ac:dyDescent="0.25">
      <c r="A16" s="129"/>
      <c r="B16" s="18">
        <v>13</v>
      </c>
      <c r="C16" s="54" t="s">
        <v>215</v>
      </c>
      <c r="D16" s="100">
        <v>1</v>
      </c>
      <c r="E16" s="100">
        <v>0</v>
      </c>
      <c r="F16" s="100">
        <v>0</v>
      </c>
      <c r="G16" s="100">
        <v>0</v>
      </c>
      <c r="H16" s="100">
        <v>0</v>
      </c>
      <c r="I16" s="100">
        <v>1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10">
        <v>1</v>
      </c>
      <c r="AB16" s="100">
        <v>0</v>
      </c>
      <c r="AC16" s="100">
        <v>0</v>
      </c>
      <c r="AD16" s="100">
        <v>0</v>
      </c>
      <c r="AE16" s="100">
        <v>1</v>
      </c>
      <c r="AF16" s="100">
        <v>0</v>
      </c>
      <c r="AG16" s="110">
        <v>0</v>
      </c>
      <c r="AH16" s="100">
        <v>1</v>
      </c>
      <c r="AI16" s="11">
        <v>0</v>
      </c>
      <c r="AJ16" s="100">
        <v>1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0</v>
      </c>
      <c r="AT16" s="100">
        <v>0</v>
      </c>
      <c r="AU16" s="100">
        <v>0</v>
      </c>
      <c r="AV16" s="100">
        <v>0</v>
      </c>
      <c r="AW16" s="100">
        <v>1</v>
      </c>
      <c r="AX16" s="100">
        <v>0</v>
      </c>
      <c r="AY16" s="100">
        <v>0</v>
      </c>
      <c r="AZ16" s="100">
        <v>0</v>
      </c>
      <c r="BA16" s="100">
        <v>0</v>
      </c>
      <c r="BB16" s="104">
        <v>1</v>
      </c>
      <c r="BC16" s="100">
        <v>0</v>
      </c>
      <c r="BD16" s="100">
        <v>0</v>
      </c>
      <c r="BE16" s="100">
        <v>1</v>
      </c>
      <c r="BF16" s="100">
        <v>0</v>
      </c>
      <c r="BG16" s="100">
        <v>0</v>
      </c>
      <c r="BH16" s="100">
        <v>0</v>
      </c>
      <c r="BI16" s="100">
        <v>0</v>
      </c>
      <c r="BJ16" s="100">
        <v>0</v>
      </c>
      <c r="BK16" s="100">
        <v>0</v>
      </c>
      <c r="BL16" s="100">
        <v>0</v>
      </c>
      <c r="BM16" s="100">
        <v>0</v>
      </c>
      <c r="BN16" s="100">
        <v>1</v>
      </c>
      <c r="BO16" s="100">
        <v>0</v>
      </c>
      <c r="BP16" s="100">
        <v>0</v>
      </c>
      <c r="BQ16" s="100">
        <v>0</v>
      </c>
      <c r="BR16" s="100">
        <v>0</v>
      </c>
      <c r="BS16" s="100">
        <v>1</v>
      </c>
      <c r="BT16" s="100">
        <v>0</v>
      </c>
      <c r="BU16" s="100">
        <v>0</v>
      </c>
      <c r="BV16" s="100">
        <v>1</v>
      </c>
      <c r="BW16" s="100">
        <v>0</v>
      </c>
      <c r="BX16" s="100">
        <v>0</v>
      </c>
      <c r="BY16" s="100">
        <v>0</v>
      </c>
      <c r="BZ16" s="100">
        <v>0</v>
      </c>
      <c r="CA16" s="100">
        <v>0</v>
      </c>
      <c r="CB16" s="100">
        <v>0</v>
      </c>
      <c r="CC16" s="100">
        <v>0</v>
      </c>
      <c r="CD16" s="100">
        <v>1</v>
      </c>
      <c r="CE16" s="100">
        <v>0</v>
      </c>
      <c r="CF16" s="100">
        <v>0</v>
      </c>
      <c r="CG16" s="100">
        <v>0</v>
      </c>
      <c r="CH16" s="100">
        <v>0</v>
      </c>
      <c r="CI16" s="100">
        <v>0</v>
      </c>
      <c r="CJ16" s="100">
        <v>0</v>
      </c>
      <c r="CK16" s="100">
        <v>0</v>
      </c>
      <c r="CL16" s="100">
        <v>0</v>
      </c>
      <c r="CM16" s="100">
        <v>1</v>
      </c>
      <c r="CN16" s="100">
        <v>0</v>
      </c>
      <c r="CO16" s="100">
        <v>0</v>
      </c>
      <c r="CP16" s="100">
        <v>0</v>
      </c>
      <c r="CQ16" s="100">
        <v>0</v>
      </c>
      <c r="CR16" s="100">
        <v>1</v>
      </c>
      <c r="CS16" s="11">
        <v>1</v>
      </c>
      <c r="CT16" s="100">
        <v>0</v>
      </c>
      <c r="CU16" s="100">
        <v>0</v>
      </c>
      <c r="CV16" s="100">
        <v>0</v>
      </c>
      <c r="CW16" s="100">
        <v>0</v>
      </c>
      <c r="CX16" s="100">
        <v>0</v>
      </c>
      <c r="CY16" s="100">
        <v>0</v>
      </c>
    </row>
    <row r="17" spans="1:103" ht="13.5" customHeight="1" x14ac:dyDescent="0.25">
      <c r="A17" s="129"/>
      <c r="B17" s="18">
        <v>14</v>
      </c>
      <c r="C17" s="54" t="s">
        <v>216</v>
      </c>
      <c r="D17" s="100">
        <v>1</v>
      </c>
      <c r="E17" s="100">
        <v>0</v>
      </c>
      <c r="F17" s="100">
        <v>0</v>
      </c>
      <c r="G17" s="100">
        <v>1</v>
      </c>
      <c r="H17" s="100">
        <v>0.5</v>
      </c>
      <c r="I17" s="100">
        <v>1</v>
      </c>
      <c r="J17" s="100">
        <v>0</v>
      </c>
      <c r="K17" s="104">
        <v>0</v>
      </c>
      <c r="L17" s="100">
        <v>1</v>
      </c>
      <c r="M17" s="100">
        <v>0</v>
      </c>
      <c r="N17" s="104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0.5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0.5</v>
      </c>
      <c r="AB17" s="100">
        <v>0</v>
      </c>
      <c r="AC17" s="100">
        <v>0</v>
      </c>
      <c r="AD17" s="104">
        <v>0.5</v>
      </c>
      <c r="AE17" s="100">
        <v>1</v>
      </c>
      <c r="AF17" s="100">
        <v>0</v>
      </c>
      <c r="AG17" s="110">
        <v>1</v>
      </c>
      <c r="AH17" s="100">
        <v>1</v>
      </c>
      <c r="AI17" s="11">
        <v>1</v>
      </c>
      <c r="AJ17" s="100">
        <v>1</v>
      </c>
      <c r="AK17" s="100">
        <v>1</v>
      </c>
      <c r="AL17" s="100">
        <v>0</v>
      </c>
      <c r="AM17" s="100">
        <v>0</v>
      </c>
      <c r="AN17" s="100">
        <v>1</v>
      </c>
      <c r="AO17" s="100">
        <v>0</v>
      </c>
      <c r="AP17" s="100">
        <v>0</v>
      </c>
      <c r="AQ17" s="100">
        <v>0</v>
      </c>
      <c r="AR17" s="100">
        <v>0.5</v>
      </c>
      <c r="AS17" s="100">
        <v>1</v>
      </c>
      <c r="AT17" s="100">
        <v>0</v>
      </c>
      <c r="AU17" s="110">
        <v>0</v>
      </c>
      <c r="AV17" s="104">
        <v>0</v>
      </c>
      <c r="AW17" s="100">
        <v>1</v>
      </c>
      <c r="AX17" s="100">
        <v>0</v>
      </c>
      <c r="AY17" s="100">
        <v>0</v>
      </c>
      <c r="AZ17" s="100">
        <v>0</v>
      </c>
      <c r="BA17" s="100">
        <v>0</v>
      </c>
      <c r="BB17" s="110">
        <v>1</v>
      </c>
      <c r="BC17" s="100">
        <v>0.5</v>
      </c>
      <c r="BD17" s="104">
        <v>0.5</v>
      </c>
      <c r="BE17" s="100">
        <v>1</v>
      </c>
      <c r="BF17" s="100">
        <v>0</v>
      </c>
      <c r="BG17" s="100">
        <v>0</v>
      </c>
      <c r="BH17" s="100">
        <v>0</v>
      </c>
      <c r="BI17" s="100">
        <v>0</v>
      </c>
      <c r="BJ17" s="100">
        <v>0</v>
      </c>
      <c r="BK17" s="100">
        <v>0</v>
      </c>
      <c r="BL17" s="110">
        <v>0</v>
      </c>
      <c r="BM17" s="100">
        <v>0</v>
      </c>
      <c r="BN17" s="100">
        <v>0</v>
      </c>
      <c r="BO17" s="100">
        <v>0</v>
      </c>
      <c r="BP17" s="110">
        <v>0</v>
      </c>
      <c r="BQ17" s="100">
        <v>0</v>
      </c>
      <c r="BR17" s="100">
        <v>0</v>
      </c>
      <c r="BS17" s="100">
        <v>1</v>
      </c>
      <c r="BT17" s="100">
        <v>0</v>
      </c>
      <c r="BU17" s="110">
        <v>0</v>
      </c>
      <c r="BV17" s="100">
        <v>1</v>
      </c>
      <c r="BW17" s="100">
        <v>0</v>
      </c>
      <c r="BX17" s="100">
        <v>0.5</v>
      </c>
      <c r="BY17" s="100">
        <v>0</v>
      </c>
      <c r="BZ17" s="100">
        <v>0</v>
      </c>
      <c r="CA17" s="100">
        <v>0</v>
      </c>
      <c r="CB17" s="100">
        <v>0</v>
      </c>
      <c r="CC17" s="100">
        <v>0</v>
      </c>
      <c r="CD17" s="100">
        <v>1</v>
      </c>
      <c r="CE17" s="100">
        <v>0</v>
      </c>
      <c r="CF17" s="100">
        <v>1</v>
      </c>
      <c r="CG17" s="100">
        <v>0</v>
      </c>
      <c r="CH17" s="100">
        <v>0.5</v>
      </c>
      <c r="CI17" s="110">
        <v>0</v>
      </c>
      <c r="CJ17" s="100">
        <v>1</v>
      </c>
      <c r="CK17" s="100">
        <v>0</v>
      </c>
      <c r="CL17" s="100">
        <v>0</v>
      </c>
      <c r="CM17" s="110">
        <v>1</v>
      </c>
      <c r="CN17" s="100">
        <v>0</v>
      </c>
      <c r="CO17" s="100">
        <v>0</v>
      </c>
      <c r="CP17" s="100">
        <v>1</v>
      </c>
      <c r="CQ17" s="100">
        <v>1</v>
      </c>
      <c r="CR17" s="100">
        <v>0</v>
      </c>
      <c r="CS17" s="11">
        <v>0</v>
      </c>
      <c r="CT17" s="100">
        <v>0</v>
      </c>
      <c r="CU17" s="100">
        <v>1</v>
      </c>
      <c r="CV17" s="100">
        <v>0</v>
      </c>
      <c r="CW17" s="100">
        <v>0</v>
      </c>
      <c r="CX17" s="100">
        <v>0</v>
      </c>
      <c r="CY17" s="100">
        <v>0</v>
      </c>
    </row>
    <row r="18" spans="1:103" ht="17.25" customHeight="1" thickBot="1" x14ac:dyDescent="0.3">
      <c r="A18" s="129"/>
      <c r="B18" s="15">
        <v>15</v>
      </c>
      <c r="C18" s="55" t="s">
        <v>217</v>
      </c>
      <c r="D18" s="101">
        <v>0</v>
      </c>
      <c r="E18" s="101">
        <v>0</v>
      </c>
      <c r="F18" s="101">
        <v>0</v>
      </c>
      <c r="G18" s="101">
        <v>0</v>
      </c>
      <c r="H18" s="101">
        <v>1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1</v>
      </c>
      <c r="U18" s="101">
        <v>0</v>
      </c>
      <c r="V18" s="101">
        <v>0</v>
      </c>
      <c r="W18" s="101">
        <v>0</v>
      </c>
      <c r="X18" s="101">
        <v>0</v>
      </c>
      <c r="Y18" s="101">
        <v>1</v>
      </c>
      <c r="Z18" s="101">
        <v>0</v>
      </c>
      <c r="AA18" s="101">
        <v>0</v>
      </c>
      <c r="AB18" s="101">
        <v>0</v>
      </c>
      <c r="AC18" s="101">
        <v>1</v>
      </c>
      <c r="AD18" s="101">
        <v>0</v>
      </c>
      <c r="AE18" s="101">
        <v>0</v>
      </c>
      <c r="AF18" s="101">
        <v>0</v>
      </c>
      <c r="AG18" s="110">
        <v>1</v>
      </c>
      <c r="AH18" s="101">
        <v>1</v>
      </c>
      <c r="AI18" s="16">
        <v>1</v>
      </c>
      <c r="AJ18" s="101">
        <v>1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1</v>
      </c>
      <c r="AR18" s="101">
        <v>1</v>
      </c>
      <c r="AS18" s="101">
        <v>1</v>
      </c>
      <c r="AT18" s="101">
        <v>0</v>
      </c>
      <c r="AU18" s="101">
        <v>0</v>
      </c>
      <c r="AV18" s="101">
        <v>1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1</v>
      </c>
      <c r="BC18" s="101">
        <v>1</v>
      </c>
      <c r="BD18" s="101">
        <v>1</v>
      </c>
      <c r="BE18" s="101">
        <v>1</v>
      </c>
      <c r="BF18" s="101">
        <v>0</v>
      </c>
      <c r="BG18" s="101">
        <v>0</v>
      </c>
      <c r="BH18" s="101">
        <v>0</v>
      </c>
      <c r="BI18" s="101">
        <v>0</v>
      </c>
      <c r="BJ18" s="101">
        <v>0</v>
      </c>
      <c r="BK18" s="101">
        <v>0</v>
      </c>
      <c r="BL18" s="101">
        <v>0</v>
      </c>
      <c r="BM18" s="101">
        <v>0</v>
      </c>
      <c r="BN18" s="101">
        <v>0</v>
      </c>
      <c r="BO18" s="101">
        <v>0</v>
      </c>
      <c r="BP18" s="101">
        <v>1</v>
      </c>
      <c r="BQ18" s="101">
        <v>0</v>
      </c>
      <c r="BR18" s="101">
        <v>0</v>
      </c>
      <c r="BS18" s="101">
        <v>1</v>
      </c>
      <c r="BT18" s="101">
        <v>0</v>
      </c>
      <c r="BU18" s="101">
        <v>0</v>
      </c>
      <c r="BV18" s="101">
        <v>1</v>
      </c>
      <c r="BW18" s="101">
        <v>0</v>
      </c>
      <c r="BX18" s="101">
        <v>0</v>
      </c>
      <c r="BY18" s="101">
        <v>0</v>
      </c>
      <c r="BZ18" s="101">
        <v>0</v>
      </c>
      <c r="CA18" s="101">
        <v>0</v>
      </c>
      <c r="CB18" s="101">
        <v>0</v>
      </c>
      <c r="CC18" s="101">
        <v>0</v>
      </c>
      <c r="CD18" s="101">
        <v>1</v>
      </c>
      <c r="CE18" s="101">
        <v>0</v>
      </c>
      <c r="CF18" s="101">
        <v>1</v>
      </c>
      <c r="CG18" s="101">
        <v>0</v>
      </c>
      <c r="CH18" s="101">
        <v>1</v>
      </c>
      <c r="CI18" s="101">
        <v>0</v>
      </c>
      <c r="CJ18" s="101">
        <v>1</v>
      </c>
      <c r="CK18" s="101">
        <v>0</v>
      </c>
      <c r="CL18" s="101">
        <v>0</v>
      </c>
      <c r="CM18" s="101">
        <v>1</v>
      </c>
      <c r="CN18" s="101">
        <v>0</v>
      </c>
      <c r="CO18" s="101">
        <v>0</v>
      </c>
      <c r="CP18" s="101">
        <v>0</v>
      </c>
      <c r="CQ18" s="101">
        <v>1</v>
      </c>
      <c r="CR18" s="101">
        <v>1</v>
      </c>
      <c r="CS18" s="17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01">
        <v>1</v>
      </c>
    </row>
    <row r="19" spans="1:103" ht="16.5" thickBot="1" x14ac:dyDescent="0.3">
      <c r="A19" s="129"/>
      <c r="B19" s="534" t="s">
        <v>218</v>
      </c>
      <c r="C19" s="534"/>
      <c r="D19" s="12">
        <f t="shared" ref="D19:N19" si="0">SUM(D4:D18)</f>
        <v>12</v>
      </c>
      <c r="E19" s="12">
        <f t="shared" si="0"/>
        <v>3.5</v>
      </c>
      <c r="F19" s="12">
        <f t="shared" ref="F19:G19" si="1">SUM(F4:F18)</f>
        <v>6</v>
      </c>
      <c r="G19" s="12">
        <f t="shared" si="1"/>
        <v>10</v>
      </c>
      <c r="H19" s="12">
        <f t="shared" ref="H19:I19" si="2">SUM(H4:H18)</f>
        <v>8.5</v>
      </c>
      <c r="I19" s="12">
        <f t="shared" si="2"/>
        <v>8</v>
      </c>
      <c r="J19" s="12">
        <f t="shared" si="0"/>
        <v>1</v>
      </c>
      <c r="K19" s="12">
        <f t="shared" si="0"/>
        <v>0</v>
      </c>
      <c r="L19" s="12">
        <f t="shared" si="0"/>
        <v>9.5</v>
      </c>
      <c r="M19" s="12">
        <f t="shared" si="0"/>
        <v>2</v>
      </c>
      <c r="N19" s="12">
        <f t="shared" si="0"/>
        <v>2</v>
      </c>
      <c r="O19" s="12">
        <f t="shared" ref="O19:CY19" si="3">SUM(O4:O18)</f>
        <v>1</v>
      </c>
      <c r="P19" s="12">
        <f t="shared" ref="P19:R19" si="4">SUM(P4:P18)</f>
        <v>2</v>
      </c>
      <c r="Q19" s="12">
        <f t="shared" ref="Q19" si="5">SUM(Q4:Q18)</f>
        <v>1.5</v>
      </c>
      <c r="R19" s="12">
        <f t="shared" si="4"/>
        <v>1</v>
      </c>
      <c r="S19" s="12">
        <f t="shared" ref="S19:AB19" si="6">SUM(S4:S18)</f>
        <v>1</v>
      </c>
      <c r="T19" s="12">
        <f t="shared" ref="T19" si="7">SUM(T4:T18)</f>
        <v>10.5</v>
      </c>
      <c r="U19" s="12">
        <f t="shared" si="6"/>
        <v>0</v>
      </c>
      <c r="V19" s="12">
        <f t="shared" ref="V19" si="8">SUM(V4:V18)</f>
        <v>3.5</v>
      </c>
      <c r="W19" s="12">
        <f t="shared" si="6"/>
        <v>0</v>
      </c>
      <c r="X19" s="12">
        <f t="shared" si="6"/>
        <v>0</v>
      </c>
      <c r="Y19" s="12">
        <f t="shared" ref="Y19" si="9">SUM(Y4:Y18)</f>
        <v>5.5</v>
      </c>
      <c r="Z19" s="12">
        <f t="shared" si="6"/>
        <v>2</v>
      </c>
      <c r="AA19" s="12">
        <f t="shared" ref="AA19" si="10">SUM(AA4:AA18)</f>
        <v>13</v>
      </c>
      <c r="AB19" s="12">
        <f t="shared" si="6"/>
        <v>4</v>
      </c>
      <c r="AC19" s="12">
        <f t="shared" ref="AC19" si="11">SUM(AC4:AC18)</f>
        <v>4</v>
      </c>
      <c r="AD19" s="12">
        <f t="shared" si="3"/>
        <v>7</v>
      </c>
      <c r="AE19" s="12">
        <f t="shared" ref="AE19" si="12">SUM(AE4:AE18)</f>
        <v>14</v>
      </c>
      <c r="AF19" s="12">
        <f t="shared" si="3"/>
        <v>1.5</v>
      </c>
      <c r="AG19" s="12">
        <f t="shared" ref="AG19:AH19" si="13">SUM(AG4:AG18)</f>
        <v>12.5</v>
      </c>
      <c r="AH19" s="12">
        <f t="shared" si="13"/>
        <v>15</v>
      </c>
      <c r="AI19" s="12">
        <f t="shared" si="3"/>
        <v>11.5</v>
      </c>
      <c r="AJ19" s="12">
        <f t="shared" ref="AJ19" si="14">SUM(AJ4:AJ18)</f>
        <v>14.5</v>
      </c>
      <c r="AK19" s="12">
        <f t="shared" ref="AK19:AL19" si="15">SUM(AK4:AK18)</f>
        <v>5.5</v>
      </c>
      <c r="AL19" s="12">
        <f t="shared" si="15"/>
        <v>1</v>
      </c>
      <c r="AM19" s="12">
        <f t="shared" si="3"/>
        <v>1</v>
      </c>
      <c r="AN19" s="12">
        <f t="shared" ref="AN19" si="16">SUM(AN4:AN18)</f>
        <v>8</v>
      </c>
      <c r="AO19" s="12">
        <f t="shared" si="3"/>
        <v>1.5</v>
      </c>
      <c r="AP19" s="12">
        <f t="shared" si="3"/>
        <v>1</v>
      </c>
      <c r="AQ19" s="12">
        <f t="shared" si="3"/>
        <v>2</v>
      </c>
      <c r="AR19" s="12">
        <f t="shared" ref="AR19" si="17">SUM(AR4:AR18)</f>
        <v>9.5</v>
      </c>
      <c r="AS19" s="12">
        <f t="shared" ref="AS19" si="18">SUM(AS4:AS18)</f>
        <v>8</v>
      </c>
      <c r="AT19" s="12">
        <f t="shared" si="3"/>
        <v>5.5</v>
      </c>
      <c r="AU19" s="12">
        <f t="shared" ref="AU19:AV19" si="19">SUM(AU4:AU18)</f>
        <v>4.5</v>
      </c>
      <c r="AV19" s="12">
        <f t="shared" si="19"/>
        <v>9</v>
      </c>
      <c r="AW19" s="12">
        <f t="shared" ref="AW19:AX19" si="20">SUM(AW4:AW18)</f>
        <v>12.5</v>
      </c>
      <c r="AX19" s="12">
        <f t="shared" si="20"/>
        <v>4</v>
      </c>
      <c r="AY19" s="12">
        <f t="shared" si="3"/>
        <v>1</v>
      </c>
      <c r="AZ19" s="12">
        <f t="shared" si="3"/>
        <v>1</v>
      </c>
      <c r="BA19" s="12">
        <f t="shared" si="3"/>
        <v>5</v>
      </c>
      <c r="BB19" s="12">
        <f t="shared" ref="BB19:BC19" si="21">SUM(BB4:BB18)</f>
        <v>15</v>
      </c>
      <c r="BC19" s="12">
        <f t="shared" si="21"/>
        <v>10.5</v>
      </c>
      <c r="BD19" s="12">
        <f t="shared" si="3"/>
        <v>7.5</v>
      </c>
      <c r="BE19" s="12">
        <f t="shared" ref="BE19" si="22">SUM(BE4:BE18)</f>
        <v>13</v>
      </c>
      <c r="BF19" s="12">
        <f t="shared" ref="BF19:BG19" si="23">SUM(BF4:BF18)</f>
        <v>5.5</v>
      </c>
      <c r="BG19" s="12">
        <f t="shared" si="23"/>
        <v>1.5</v>
      </c>
      <c r="BH19" s="12">
        <f t="shared" ref="BH19" si="24">SUM(BH4:BH18)</f>
        <v>2</v>
      </c>
      <c r="BI19" s="12">
        <f>SUM(BI4:BI18)</f>
        <v>2.5</v>
      </c>
      <c r="BJ19" s="12">
        <f>SUM(BJ4:BJ18)</f>
        <v>0</v>
      </c>
      <c r="BK19" s="12">
        <f>SUM(BK4:BK18)</f>
        <v>3</v>
      </c>
      <c r="BL19" s="12">
        <f>SUM(BL4:BL18)</f>
        <v>2.5</v>
      </c>
      <c r="BM19" s="12">
        <f t="shared" si="3"/>
        <v>2</v>
      </c>
      <c r="BN19" s="12">
        <f t="shared" ref="BN19" si="25">SUM(BN4:BN18)</f>
        <v>3</v>
      </c>
      <c r="BO19" s="12">
        <f t="shared" si="3"/>
        <v>2</v>
      </c>
      <c r="BP19" s="12">
        <f t="shared" ref="BP19" si="26">SUM(BP4:BP18)</f>
        <v>4</v>
      </c>
      <c r="BQ19" s="12">
        <f t="shared" si="3"/>
        <v>5.5</v>
      </c>
      <c r="BR19" s="12">
        <f t="shared" si="3"/>
        <v>2.5</v>
      </c>
      <c r="BS19" s="12">
        <f t="shared" ref="BS19" si="27">SUM(BS4:BS18)</f>
        <v>14.5</v>
      </c>
      <c r="BT19" s="12">
        <f t="shared" ref="BT19:CA19" si="28">SUM(BT4:BT18)</f>
        <v>2</v>
      </c>
      <c r="BU19" s="12">
        <f t="shared" si="28"/>
        <v>0</v>
      </c>
      <c r="BV19" s="12">
        <f t="shared" si="28"/>
        <v>12.5</v>
      </c>
      <c r="BW19" s="12">
        <f t="shared" si="28"/>
        <v>3</v>
      </c>
      <c r="BX19" s="12">
        <f t="shared" si="28"/>
        <v>5.5</v>
      </c>
      <c r="BY19" s="12">
        <f t="shared" si="28"/>
        <v>0</v>
      </c>
      <c r="BZ19" s="12">
        <f t="shared" si="28"/>
        <v>1</v>
      </c>
      <c r="CA19" s="12">
        <f t="shared" si="28"/>
        <v>1</v>
      </c>
      <c r="CB19" s="12">
        <f t="shared" si="3"/>
        <v>1</v>
      </c>
      <c r="CC19" s="12">
        <f t="shared" ref="CC19:CD19" si="29">SUM(CC4:CC18)</f>
        <v>1</v>
      </c>
      <c r="CD19" s="12">
        <f t="shared" si="29"/>
        <v>12</v>
      </c>
      <c r="CE19" s="12">
        <f t="shared" si="3"/>
        <v>2</v>
      </c>
      <c r="CF19" s="12">
        <f t="shared" ref="CF19" si="30">SUM(CF4:CF18)</f>
        <v>9</v>
      </c>
      <c r="CG19" s="12">
        <f t="shared" si="3"/>
        <v>1</v>
      </c>
      <c r="CH19" s="12">
        <f t="shared" ref="CH19:CN19" si="31">SUM(CH4:CH18)</f>
        <v>4</v>
      </c>
      <c r="CI19" s="12">
        <f t="shared" si="31"/>
        <v>1</v>
      </c>
      <c r="CJ19" s="12">
        <f t="shared" si="31"/>
        <v>11</v>
      </c>
      <c r="CK19" s="12">
        <f t="shared" si="31"/>
        <v>5.5</v>
      </c>
      <c r="CL19" s="12">
        <f t="shared" si="31"/>
        <v>2</v>
      </c>
      <c r="CM19" s="12">
        <f t="shared" si="31"/>
        <v>15</v>
      </c>
      <c r="CN19" s="12">
        <f t="shared" si="31"/>
        <v>2</v>
      </c>
      <c r="CO19" s="12">
        <f t="shared" si="3"/>
        <v>1</v>
      </c>
      <c r="CP19" s="12">
        <f t="shared" ref="CP19:CR19" si="32">SUM(CP4:CP18)</f>
        <v>9.5</v>
      </c>
      <c r="CQ19" s="12">
        <f t="shared" si="32"/>
        <v>11</v>
      </c>
      <c r="CR19" s="12">
        <f t="shared" si="32"/>
        <v>13.5</v>
      </c>
      <c r="CS19" s="12">
        <f t="shared" si="3"/>
        <v>8.5</v>
      </c>
      <c r="CT19" s="12">
        <f t="shared" si="3"/>
        <v>5.5</v>
      </c>
      <c r="CU19" s="12">
        <f t="shared" ref="CU19" si="33">SUM(CU4:CU18)</f>
        <v>3</v>
      </c>
      <c r="CV19" s="12">
        <f t="shared" si="3"/>
        <v>1.5</v>
      </c>
      <c r="CW19" s="12">
        <f t="shared" si="3"/>
        <v>1</v>
      </c>
      <c r="CX19" s="12">
        <f t="shared" si="3"/>
        <v>6.5</v>
      </c>
      <c r="CY19" s="12">
        <f t="shared" si="3"/>
        <v>3</v>
      </c>
    </row>
    <row r="20" spans="1:103" ht="16.5" thickBot="1" x14ac:dyDescent="0.3">
      <c r="B20" s="535" t="s">
        <v>219</v>
      </c>
      <c r="C20" s="535"/>
      <c r="D20" s="13">
        <f t="shared" ref="D20:J20" si="34">AVERAGE(D4:D18)</f>
        <v>0.8</v>
      </c>
      <c r="E20" s="13">
        <f t="shared" si="34"/>
        <v>0.23333333333333334</v>
      </c>
      <c r="F20" s="13">
        <f t="shared" si="34"/>
        <v>0.4</v>
      </c>
      <c r="G20" s="13">
        <f t="shared" si="34"/>
        <v>0.66666666666666663</v>
      </c>
      <c r="H20" s="13">
        <f t="shared" si="34"/>
        <v>0.56666666666666665</v>
      </c>
      <c r="I20" s="13">
        <f t="shared" si="34"/>
        <v>0.53333333333333333</v>
      </c>
      <c r="J20" s="13">
        <f t="shared" si="34"/>
        <v>6.6666666666666666E-2</v>
      </c>
      <c r="K20" s="13">
        <f t="shared" ref="K20:CY20" si="35">AVERAGE(K4:K18)</f>
        <v>0</v>
      </c>
      <c r="L20" s="13">
        <f t="shared" ref="L20:M20" si="36">AVERAGE(L4:L18)</f>
        <v>0.6333333333333333</v>
      </c>
      <c r="M20" s="13">
        <f t="shared" si="36"/>
        <v>0.13333333333333333</v>
      </c>
      <c r="N20" s="13">
        <f>AVERAGE(N4:N18)</f>
        <v>0.13333333333333333</v>
      </c>
      <c r="O20" s="13">
        <f t="shared" si="35"/>
        <v>6.6666666666666666E-2</v>
      </c>
      <c r="P20" s="13">
        <f t="shared" ref="P20:R20" si="37">AVERAGE(P4:P18)</f>
        <v>0.13333333333333333</v>
      </c>
      <c r="Q20" s="13">
        <f t="shared" ref="Q20" si="38">AVERAGE(Q4:Q18)</f>
        <v>0.1</v>
      </c>
      <c r="R20" s="13">
        <f t="shared" si="37"/>
        <v>6.6666666666666666E-2</v>
      </c>
      <c r="S20" s="13">
        <f t="shared" ref="S20:AB20" si="39">AVERAGE(S4:S18)</f>
        <v>6.6666666666666666E-2</v>
      </c>
      <c r="T20" s="13">
        <f t="shared" ref="T20" si="40">AVERAGE(T4:T18)</f>
        <v>0.7</v>
      </c>
      <c r="U20" s="13">
        <f t="shared" si="39"/>
        <v>0</v>
      </c>
      <c r="V20" s="13">
        <f t="shared" ref="V20" si="41">AVERAGE(V4:V18)</f>
        <v>0.23333333333333334</v>
      </c>
      <c r="W20" s="13">
        <f t="shared" si="39"/>
        <v>0</v>
      </c>
      <c r="X20" s="13">
        <f t="shared" si="39"/>
        <v>0</v>
      </c>
      <c r="Y20" s="13">
        <f t="shared" ref="Y20" si="42">AVERAGE(Y4:Y18)</f>
        <v>0.36666666666666664</v>
      </c>
      <c r="Z20" s="13">
        <f t="shared" si="39"/>
        <v>0.13333333333333333</v>
      </c>
      <c r="AA20" s="13">
        <f t="shared" ref="AA20" si="43">AVERAGE(AA4:AA18)</f>
        <v>0.8666666666666667</v>
      </c>
      <c r="AB20" s="13">
        <f t="shared" si="39"/>
        <v>0.26666666666666666</v>
      </c>
      <c r="AC20" s="13">
        <f t="shared" ref="AC20" si="44">AVERAGE(AC4:AC18)</f>
        <v>0.26666666666666666</v>
      </c>
      <c r="AD20" s="13">
        <f t="shared" si="35"/>
        <v>0.46666666666666667</v>
      </c>
      <c r="AE20" s="13">
        <f t="shared" ref="AE20" si="45">AVERAGE(AE4:AE18)</f>
        <v>0.93333333333333335</v>
      </c>
      <c r="AF20" s="13">
        <f t="shared" si="35"/>
        <v>0.1</v>
      </c>
      <c r="AG20" s="13">
        <f t="shared" ref="AG20:AH20" si="46">AVERAGE(AG4:AG18)</f>
        <v>0.83333333333333337</v>
      </c>
      <c r="AH20" s="13">
        <f t="shared" si="46"/>
        <v>1</v>
      </c>
      <c r="AI20" s="13">
        <f t="shared" si="35"/>
        <v>0.76666666666666672</v>
      </c>
      <c r="AJ20" s="13">
        <f t="shared" ref="AJ20" si="47">AVERAGE(AJ4:AJ18)</f>
        <v>0.96666666666666667</v>
      </c>
      <c r="AK20" s="13">
        <f t="shared" ref="AK20:AL20" si="48">AVERAGE(AK4:AK18)</f>
        <v>0.36666666666666664</v>
      </c>
      <c r="AL20" s="13">
        <f t="shared" si="48"/>
        <v>6.6666666666666666E-2</v>
      </c>
      <c r="AM20" s="13">
        <f t="shared" si="35"/>
        <v>6.6666666666666666E-2</v>
      </c>
      <c r="AN20" s="13">
        <f t="shared" ref="AN20" si="49">AVERAGE(AN4:AN18)</f>
        <v>0.53333333333333333</v>
      </c>
      <c r="AO20" s="13">
        <f t="shared" si="35"/>
        <v>0.1</v>
      </c>
      <c r="AP20" s="13">
        <f t="shared" si="35"/>
        <v>6.6666666666666666E-2</v>
      </c>
      <c r="AQ20" s="13">
        <f t="shared" si="35"/>
        <v>0.13333333333333333</v>
      </c>
      <c r="AR20" s="13">
        <f t="shared" ref="AR20" si="50">AVERAGE(AR4:AR18)</f>
        <v>0.6333333333333333</v>
      </c>
      <c r="AS20" s="13">
        <f t="shared" ref="AS20" si="51">AVERAGE(AS4:AS18)</f>
        <v>0.53333333333333333</v>
      </c>
      <c r="AT20" s="13">
        <f t="shared" si="35"/>
        <v>0.36666666666666664</v>
      </c>
      <c r="AU20" s="13">
        <f t="shared" ref="AU20:AV20" si="52">AVERAGE(AU4:AU18)</f>
        <v>0.3</v>
      </c>
      <c r="AV20" s="13">
        <f t="shared" si="52"/>
        <v>0.6</v>
      </c>
      <c r="AW20" s="13">
        <f t="shared" ref="AW20:AX20" si="53">AVERAGE(AW4:AW18)</f>
        <v>0.83333333333333337</v>
      </c>
      <c r="AX20" s="13">
        <f t="shared" si="53"/>
        <v>0.26666666666666666</v>
      </c>
      <c r="AY20" s="13">
        <f t="shared" si="35"/>
        <v>6.6666666666666666E-2</v>
      </c>
      <c r="AZ20" s="13">
        <f t="shared" si="35"/>
        <v>6.6666666666666666E-2</v>
      </c>
      <c r="BA20" s="13">
        <f t="shared" si="35"/>
        <v>0.33333333333333331</v>
      </c>
      <c r="BB20" s="13">
        <f t="shared" ref="BB20:BC20" si="54">AVERAGE(BB4:BB18)</f>
        <v>1</v>
      </c>
      <c r="BC20" s="13">
        <f t="shared" si="54"/>
        <v>0.7</v>
      </c>
      <c r="BD20" s="13">
        <f t="shared" si="35"/>
        <v>0.5</v>
      </c>
      <c r="BE20" s="13">
        <f t="shared" ref="BE20" si="55">AVERAGE(BE4:BE18)</f>
        <v>0.8666666666666667</v>
      </c>
      <c r="BF20" s="13">
        <f t="shared" ref="BF20:BG20" si="56">AVERAGE(BF4:BF18)</f>
        <v>0.36666666666666664</v>
      </c>
      <c r="BG20" s="13">
        <f t="shared" si="56"/>
        <v>0.1</v>
      </c>
      <c r="BH20" s="13">
        <f t="shared" ref="BH20" si="57">AVERAGE(BH4:BH18)</f>
        <v>0.13333333333333333</v>
      </c>
      <c r="BI20" s="13">
        <f>AVERAGE(BI4:BI18)</f>
        <v>0.16666666666666666</v>
      </c>
      <c r="BJ20" s="13">
        <f>AVERAGE(BJ4:BJ18)</f>
        <v>0</v>
      </c>
      <c r="BK20" s="13">
        <f>AVERAGE(BK4:BK18)</f>
        <v>0.2</v>
      </c>
      <c r="BL20" s="13">
        <f>AVERAGE(BL4:BL18)</f>
        <v>0.16666666666666666</v>
      </c>
      <c r="BM20" s="13">
        <f t="shared" si="35"/>
        <v>0.13333333333333333</v>
      </c>
      <c r="BN20" s="13">
        <f t="shared" ref="BN20" si="58">AVERAGE(BN4:BN18)</f>
        <v>0.2</v>
      </c>
      <c r="BO20" s="13">
        <f t="shared" si="35"/>
        <v>0.13333333333333333</v>
      </c>
      <c r="BP20" s="13">
        <f t="shared" ref="BP20" si="59">AVERAGE(BP4:BP18)</f>
        <v>0.26666666666666666</v>
      </c>
      <c r="BQ20" s="13">
        <f t="shared" si="35"/>
        <v>0.36666666666666664</v>
      </c>
      <c r="BR20" s="13">
        <f t="shared" si="35"/>
        <v>0.16666666666666666</v>
      </c>
      <c r="BS20" s="13">
        <f t="shared" ref="BS20" si="60">AVERAGE(BS4:BS18)</f>
        <v>0.96666666666666667</v>
      </c>
      <c r="BT20" s="13">
        <f t="shared" ref="BT20:CA20" si="61">AVERAGE(BT4:BT18)</f>
        <v>0.13333333333333333</v>
      </c>
      <c r="BU20" s="13">
        <f t="shared" si="61"/>
        <v>0</v>
      </c>
      <c r="BV20" s="13">
        <f t="shared" si="61"/>
        <v>0.83333333333333337</v>
      </c>
      <c r="BW20" s="13">
        <f t="shared" si="61"/>
        <v>0.2</v>
      </c>
      <c r="BX20" s="13">
        <f t="shared" si="61"/>
        <v>0.36666666666666664</v>
      </c>
      <c r="BY20" s="13">
        <f t="shared" si="61"/>
        <v>0</v>
      </c>
      <c r="BZ20" s="13">
        <f t="shared" ref="BZ20" si="62">AVERAGE(BZ4:BZ18)</f>
        <v>6.6666666666666666E-2</v>
      </c>
      <c r="CA20" s="13">
        <f t="shared" si="61"/>
        <v>6.6666666666666666E-2</v>
      </c>
      <c r="CB20" s="13">
        <f t="shared" si="35"/>
        <v>6.6666666666666666E-2</v>
      </c>
      <c r="CC20" s="13">
        <f t="shared" ref="CC20:CD20" si="63">AVERAGE(CC4:CC18)</f>
        <v>6.6666666666666666E-2</v>
      </c>
      <c r="CD20" s="13">
        <f t="shared" si="63"/>
        <v>0.8</v>
      </c>
      <c r="CE20" s="13">
        <f t="shared" si="35"/>
        <v>0.13333333333333333</v>
      </c>
      <c r="CF20" s="13">
        <f t="shared" ref="CF20" si="64">AVERAGE(CF4:CF18)</f>
        <v>0.6</v>
      </c>
      <c r="CG20" s="13">
        <f t="shared" si="35"/>
        <v>6.6666666666666666E-2</v>
      </c>
      <c r="CH20" s="13">
        <f t="shared" ref="CH20:CN20" si="65">AVERAGE(CH4:CH18)</f>
        <v>0.26666666666666666</v>
      </c>
      <c r="CI20" s="13">
        <f t="shared" si="65"/>
        <v>6.6666666666666666E-2</v>
      </c>
      <c r="CJ20" s="13">
        <f t="shared" si="65"/>
        <v>0.73333333333333328</v>
      </c>
      <c r="CK20" s="13">
        <f t="shared" si="65"/>
        <v>0.36666666666666664</v>
      </c>
      <c r="CL20" s="13">
        <f t="shared" si="65"/>
        <v>0.13333333333333333</v>
      </c>
      <c r="CM20" s="13">
        <f t="shared" ref="CM20" si="66">AVERAGE(CM4:CM18)</f>
        <v>1</v>
      </c>
      <c r="CN20" s="13">
        <f t="shared" si="65"/>
        <v>0.13333333333333333</v>
      </c>
      <c r="CO20" s="13">
        <f t="shared" si="35"/>
        <v>6.6666666666666666E-2</v>
      </c>
      <c r="CP20" s="13">
        <f t="shared" ref="CP20:CR20" si="67">AVERAGE(CP4:CP18)</f>
        <v>0.6333333333333333</v>
      </c>
      <c r="CQ20" s="13">
        <f t="shared" si="67"/>
        <v>0.73333333333333328</v>
      </c>
      <c r="CR20" s="13">
        <f t="shared" si="67"/>
        <v>0.9</v>
      </c>
      <c r="CS20" s="13">
        <f t="shared" si="35"/>
        <v>0.56666666666666665</v>
      </c>
      <c r="CT20" s="13">
        <f t="shared" si="35"/>
        <v>0.36666666666666664</v>
      </c>
      <c r="CU20" s="13">
        <f t="shared" ref="CU20" si="68">AVERAGE(CU4:CU18)</f>
        <v>0.2</v>
      </c>
      <c r="CV20" s="13">
        <f t="shared" si="35"/>
        <v>0.1</v>
      </c>
      <c r="CW20" s="13">
        <f t="shared" si="35"/>
        <v>6.6666666666666666E-2</v>
      </c>
      <c r="CX20" s="13">
        <f t="shared" si="35"/>
        <v>0.43333333333333335</v>
      </c>
      <c r="CY20" s="13">
        <f t="shared" si="35"/>
        <v>0.2</v>
      </c>
    </row>
  </sheetData>
  <mergeCells count="6">
    <mergeCell ref="B19:C19"/>
    <mergeCell ref="B20:C20"/>
    <mergeCell ref="B3:C3"/>
    <mergeCell ref="A14:A15"/>
    <mergeCell ref="A5:A6"/>
    <mergeCell ref="A10:A1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TRAC Score</vt:lpstr>
      <vt:lpstr>Anti-Corruption Ranking</vt:lpstr>
      <vt:lpstr>Organisational Transparency Ran</vt:lpstr>
      <vt:lpstr>Domestic Financial Rank</vt:lpstr>
      <vt:lpstr>Gender Rank </vt:lpstr>
      <vt:lpstr>Country by Country Ranking</vt:lpstr>
      <vt:lpstr>Procurement Rank</vt:lpstr>
      <vt:lpstr>Industry Rank</vt:lpstr>
      <vt:lpstr>Anti-Corruption Reporting</vt:lpstr>
      <vt:lpstr>Anti Corruption - Data Sheet </vt:lpstr>
      <vt:lpstr>Organisational Transparency</vt:lpstr>
      <vt:lpstr>Domestic Financial Reporting </vt:lpstr>
      <vt:lpstr>Reporting on Gender</vt:lpstr>
      <vt:lpstr>Country by Country Reporting</vt:lpstr>
      <vt:lpstr>Reporting on Public Procurement</vt:lpstr>
      <vt:lpstr>Industry Wise Scores</vt:lpstr>
      <vt:lpstr>No. of Companies in Each Indust</vt:lpstr>
      <vt:lpstr>2021 vs. 22 Question Analysis</vt:lpstr>
      <vt:lpstr>Org. Transparency - Data Sheet</vt:lpstr>
      <vt:lpstr>Financial Reporting - Data Shee</vt:lpstr>
      <vt:lpstr>Gender - Data Sheet </vt:lpstr>
      <vt:lpstr>Country - Company Scores </vt:lpstr>
      <vt:lpstr>Procurement - Data Sheet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</cp:lastModifiedBy>
  <cp:revision/>
  <dcterms:created xsi:type="dcterms:W3CDTF">2022-09-08T06:53:28Z</dcterms:created>
  <dcterms:modified xsi:type="dcterms:W3CDTF">2023-02-01T05:01:09Z</dcterms:modified>
  <cp:category/>
  <cp:contentStatus/>
</cp:coreProperties>
</file>